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re\Documents\Licensure\LCMHCS\"/>
    </mc:Choice>
  </mc:AlternateContent>
  <xr:revisionPtr revIDLastSave="0" documentId="8_{FA0EF732-3148-4C73-B20E-BFD0556923C2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Setup" sheetId="1" r:id="rId1"/>
    <sheet name="Weekly Log" sheetId="2" r:id="rId2"/>
    <sheet name="Dashboard" sheetId="3" r:id="rId3"/>
    <sheet name="Quarterly Report" sheetId="4" r:id="rId4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4" l="1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24" i="3"/>
  <c r="B13" i="3"/>
  <c r="B14" i="3" s="1"/>
  <c r="B12" i="3"/>
  <c r="B11" i="3"/>
  <c r="B5" i="3"/>
  <c r="M205" i="2"/>
  <c r="L205" i="2"/>
  <c r="K205" i="2"/>
  <c r="J205" i="2"/>
  <c r="I205" i="2"/>
  <c r="H205" i="2"/>
  <c r="G205" i="2"/>
  <c r="B205" i="2"/>
  <c r="M204" i="2"/>
  <c r="L204" i="2"/>
  <c r="K204" i="2"/>
  <c r="J204" i="2"/>
  <c r="I204" i="2"/>
  <c r="H204" i="2"/>
  <c r="G204" i="2"/>
  <c r="B204" i="2"/>
  <c r="M203" i="2"/>
  <c r="L203" i="2"/>
  <c r="K203" i="2"/>
  <c r="J203" i="2"/>
  <c r="I203" i="2"/>
  <c r="H203" i="2"/>
  <c r="G203" i="2"/>
  <c r="B203" i="2"/>
  <c r="M202" i="2"/>
  <c r="L202" i="2"/>
  <c r="K202" i="2"/>
  <c r="J202" i="2"/>
  <c r="I202" i="2"/>
  <c r="H202" i="2"/>
  <c r="G202" i="2"/>
  <c r="B202" i="2"/>
  <c r="M201" i="2"/>
  <c r="L201" i="2"/>
  <c r="K201" i="2"/>
  <c r="J201" i="2"/>
  <c r="I201" i="2"/>
  <c r="H201" i="2"/>
  <c r="G201" i="2"/>
  <c r="B201" i="2"/>
  <c r="M200" i="2"/>
  <c r="L200" i="2"/>
  <c r="K200" i="2"/>
  <c r="J200" i="2"/>
  <c r="I200" i="2"/>
  <c r="H200" i="2"/>
  <c r="G200" i="2"/>
  <c r="B200" i="2"/>
  <c r="M199" i="2"/>
  <c r="L199" i="2"/>
  <c r="K199" i="2"/>
  <c r="J199" i="2"/>
  <c r="I199" i="2"/>
  <c r="H199" i="2"/>
  <c r="G199" i="2"/>
  <c r="B199" i="2"/>
  <c r="M198" i="2"/>
  <c r="L198" i="2"/>
  <c r="K198" i="2"/>
  <c r="J198" i="2"/>
  <c r="I198" i="2"/>
  <c r="H198" i="2"/>
  <c r="G198" i="2"/>
  <c r="B198" i="2"/>
  <c r="M197" i="2"/>
  <c r="L197" i="2"/>
  <c r="K197" i="2"/>
  <c r="J197" i="2"/>
  <c r="I197" i="2"/>
  <c r="H197" i="2"/>
  <c r="G197" i="2"/>
  <c r="B197" i="2"/>
  <c r="M196" i="2"/>
  <c r="L196" i="2"/>
  <c r="K196" i="2"/>
  <c r="J196" i="2"/>
  <c r="I196" i="2"/>
  <c r="H196" i="2"/>
  <c r="G196" i="2"/>
  <c r="B196" i="2"/>
  <c r="M195" i="2"/>
  <c r="L195" i="2"/>
  <c r="K195" i="2"/>
  <c r="J195" i="2"/>
  <c r="I195" i="2"/>
  <c r="H195" i="2"/>
  <c r="G195" i="2"/>
  <c r="B195" i="2"/>
  <c r="M194" i="2"/>
  <c r="L194" i="2"/>
  <c r="K194" i="2"/>
  <c r="J194" i="2"/>
  <c r="I194" i="2"/>
  <c r="H194" i="2"/>
  <c r="G194" i="2"/>
  <c r="B194" i="2"/>
  <c r="M193" i="2"/>
  <c r="L193" i="2"/>
  <c r="K193" i="2"/>
  <c r="J193" i="2"/>
  <c r="I193" i="2"/>
  <c r="H193" i="2"/>
  <c r="G193" i="2"/>
  <c r="B193" i="2"/>
  <c r="M192" i="2"/>
  <c r="L192" i="2"/>
  <c r="K192" i="2"/>
  <c r="J192" i="2"/>
  <c r="I192" i="2"/>
  <c r="H192" i="2"/>
  <c r="G192" i="2"/>
  <c r="B192" i="2"/>
  <c r="M191" i="2"/>
  <c r="L191" i="2"/>
  <c r="K191" i="2"/>
  <c r="J191" i="2"/>
  <c r="I191" i="2"/>
  <c r="H191" i="2"/>
  <c r="G191" i="2"/>
  <c r="B191" i="2"/>
  <c r="M190" i="2"/>
  <c r="L190" i="2"/>
  <c r="K190" i="2"/>
  <c r="J190" i="2"/>
  <c r="I190" i="2"/>
  <c r="H190" i="2"/>
  <c r="G190" i="2"/>
  <c r="B190" i="2"/>
  <c r="M189" i="2"/>
  <c r="L189" i="2"/>
  <c r="K189" i="2"/>
  <c r="J189" i="2"/>
  <c r="I189" i="2"/>
  <c r="H189" i="2"/>
  <c r="G189" i="2"/>
  <c r="B189" i="2"/>
  <c r="M188" i="2"/>
  <c r="L188" i="2"/>
  <c r="K188" i="2"/>
  <c r="J188" i="2"/>
  <c r="I188" i="2"/>
  <c r="H188" i="2"/>
  <c r="G188" i="2"/>
  <c r="B188" i="2"/>
  <c r="M187" i="2"/>
  <c r="L187" i="2"/>
  <c r="K187" i="2"/>
  <c r="J187" i="2"/>
  <c r="I187" i="2"/>
  <c r="H187" i="2"/>
  <c r="G187" i="2"/>
  <c r="B187" i="2"/>
  <c r="M186" i="2"/>
  <c r="L186" i="2"/>
  <c r="K186" i="2"/>
  <c r="J186" i="2"/>
  <c r="I186" i="2"/>
  <c r="H186" i="2"/>
  <c r="G186" i="2"/>
  <c r="B186" i="2"/>
  <c r="M185" i="2"/>
  <c r="L185" i="2"/>
  <c r="K185" i="2"/>
  <c r="J185" i="2"/>
  <c r="I185" i="2"/>
  <c r="H185" i="2"/>
  <c r="G185" i="2"/>
  <c r="B185" i="2"/>
  <c r="M184" i="2"/>
  <c r="L184" i="2"/>
  <c r="K184" i="2"/>
  <c r="J184" i="2"/>
  <c r="I184" i="2"/>
  <c r="H184" i="2"/>
  <c r="G184" i="2"/>
  <c r="B184" i="2"/>
  <c r="M183" i="2"/>
  <c r="L183" i="2"/>
  <c r="K183" i="2"/>
  <c r="J183" i="2"/>
  <c r="I183" i="2"/>
  <c r="H183" i="2"/>
  <c r="G183" i="2"/>
  <c r="B183" i="2"/>
  <c r="M182" i="2"/>
  <c r="L182" i="2"/>
  <c r="K182" i="2"/>
  <c r="J182" i="2"/>
  <c r="I182" i="2"/>
  <c r="H182" i="2"/>
  <c r="G182" i="2"/>
  <c r="B182" i="2"/>
  <c r="M181" i="2"/>
  <c r="L181" i="2"/>
  <c r="K181" i="2"/>
  <c r="J181" i="2"/>
  <c r="I181" i="2"/>
  <c r="H181" i="2"/>
  <c r="G181" i="2"/>
  <c r="B181" i="2"/>
  <c r="M180" i="2"/>
  <c r="L180" i="2"/>
  <c r="K180" i="2"/>
  <c r="J180" i="2"/>
  <c r="I180" i="2"/>
  <c r="H180" i="2"/>
  <c r="G180" i="2"/>
  <c r="B180" i="2"/>
  <c r="M179" i="2"/>
  <c r="L179" i="2"/>
  <c r="K179" i="2"/>
  <c r="J179" i="2"/>
  <c r="I179" i="2"/>
  <c r="H179" i="2"/>
  <c r="G179" i="2"/>
  <c r="B179" i="2"/>
  <c r="M178" i="2"/>
  <c r="L178" i="2"/>
  <c r="K178" i="2"/>
  <c r="J178" i="2"/>
  <c r="I178" i="2"/>
  <c r="H178" i="2"/>
  <c r="G178" i="2"/>
  <c r="B178" i="2"/>
  <c r="M177" i="2"/>
  <c r="L177" i="2"/>
  <c r="K177" i="2"/>
  <c r="J177" i="2"/>
  <c r="I177" i="2"/>
  <c r="H177" i="2"/>
  <c r="G177" i="2"/>
  <c r="B177" i="2"/>
  <c r="M176" i="2"/>
  <c r="L176" i="2"/>
  <c r="K176" i="2"/>
  <c r="J176" i="2"/>
  <c r="I176" i="2"/>
  <c r="H176" i="2"/>
  <c r="G176" i="2"/>
  <c r="B176" i="2"/>
  <c r="M175" i="2"/>
  <c r="L175" i="2"/>
  <c r="K175" i="2"/>
  <c r="J175" i="2"/>
  <c r="I175" i="2"/>
  <c r="H175" i="2"/>
  <c r="G175" i="2"/>
  <c r="B175" i="2"/>
  <c r="M174" i="2"/>
  <c r="L174" i="2"/>
  <c r="K174" i="2"/>
  <c r="J174" i="2"/>
  <c r="I174" i="2"/>
  <c r="H174" i="2"/>
  <c r="G174" i="2"/>
  <c r="B174" i="2"/>
  <c r="M173" i="2"/>
  <c r="L173" i="2"/>
  <c r="K173" i="2"/>
  <c r="J173" i="2"/>
  <c r="I173" i="2"/>
  <c r="H173" i="2"/>
  <c r="G173" i="2"/>
  <c r="B173" i="2"/>
  <c r="M172" i="2"/>
  <c r="L172" i="2"/>
  <c r="K172" i="2"/>
  <c r="J172" i="2"/>
  <c r="I172" i="2"/>
  <c r="H172" i="2"/>
  <c r="G172" i="2"/>
  <c r="B172" i="2"/>
  <c r="M171" i="2"/>
  <c r="L171" i="2"/>
  <c r="K171" i="2"/>
  <c r="J171" i="2"/>
  <c r="I171" i="2"/>
  <c r="H171" i="2"/>
  <c r="G171" i="2"/>
  <c r="B171" i="2"/>
  <c r="M170" i="2"/>
  <c r="L170" i="2"/>
  <c r="K170" i="2"/>
  <c r="J170" i="2"/>
  <c r="I170" i="2"/>
  <c r="H170" i="2"/>
  <c r="G170" i="2"/>
  <c r="B170" i="2"/>
  <c r="M169" i="2"/>
  <c r="L169" i="2"/>
  <c r="K169" i="2"/>
  <c r="J169" i="2"/>
  <c r="I169" i="2"/>
  <c r="H169" i="2"/>
  <c r="G169" i="2"/>
  <c r="B169" i="2"/>
  <c r="M168" i="2"/>
  <c r="L168" i="2"/>
  <c r="K168" i="2"/>
  <c r="J168" i="2"/>
  <c r="I168" i="2"/>
  <c r="H168" i="2"/>
  <c r="G168" i="2"/>
  <c r="B168" i="2"/>
  <c r="M167" i="2"/>
  <c r="L167" i="2"/>
  <c r="K167" i="2"/>
  <c r="J167" i="2"/>
  <c r="I167" i="2"/>
  <c r="H167" i="2"/>
  <c r="G167" i="2"/>
  <c r="B167" i="2"/>
  <c r="M166" i="2"/>
  <c r="L166" i="2"/>
  <c r="K166" i="2"/>
  <c r="J166" i="2"/>
  <c r="I166" i="2"/>
  <c r="H166" i="2"/>
  <c r="G166" i="2"/>
  <c r="B166" i="2"/>
  <c r="M165" i="2"/>
  <c r="L165" i="2"/>
  <c r="K165" i="2"/>
  <c r="J165" i="2"/>
  <c r="I165" i="2"/>
  <c r="H165" i="2"/>
  <c r="G165" i="2"/>
  <c r="B165" i="2"/>
  <c r="M164" i="2"/>
  <c r="L164" i="2"/>
  <c r="K164" i="2"/>
  <c r="J164" i="2"/>
  <c r="I164" i="2"/>
  <c r="H164" i="2"/>
  <c r="G164" i="2"/>
  <c r="B164" i="2"/>
  <c r="M163" i="2"/>
  <c r="L163" i="2"/>
  <c r="K163" i="2"/>
  <c r="J163" i="2"/>
  <c r="I163" i="2"/>
  <c r="H163" i="2"/>
  <c r="G163" i="2"/>
  <c r="B163" i="2"/>
  <c r="M162" i="2"/>
  <c r="L162" i="2"/>
  <c r="K162" i="2"/>
  <c r="J162" i="2"/>
  <c r="I162" i="2"/>
  <c r="H162" i="2"/>
  <c r="G162" i="2"/>
  <c r="B162" i="2"/>
  <c r="M161" i="2"/>
  <c r="L161" i="2"/>
  <c r="K161" i="2"/>
  <c r="J161" i="2"/>
  <c r="I161" i="2"/>
  <c r="H161" i="2"/>
  <c r="G161" i="2"/>
  <c r="B161" i="2"/>
  <c r="M160" i="2"/>
  <c r="L160" i="2"/>
  <c r="K160" i="2"/>
  <c r="J160" i="2"/>
  <c r="I160" i="2"/>
  <c r="H160" i="2"/>
  <c r="G160" i="2"/>
  <c r="B160" i="2"/>
  <c r="M159" i="2"/>
  <c r="L159" i="2"/>
  <c r="K159" i="2"/>
  <c r="J159" i="2"/>
  <c r="I159" i="2"/>
  <c r="H159" i="2"/>
  <c r="G159" i="2"/>
  <c r="B159" i="2"/>
  <c r="M158" i="2"/>
  <c r="L158" i="2"/>
  <c r="K158" i="2"/>
  <c r="J158" i="2"/>
  <c r="I158" i="2"/>
  <c r="H158" i="2"/>
  <c r="G158" i="2"/>
  <c r="B158" i="2"/>
  <c r="M157" i="2"/>
  <c r="L157" i="2"/>
  <c r="K157" i="2"/>
  <c r="J157" i="2"/>
  <c r="I157" i="2"/>
  <c r="H157" i="2"/>
  <c r="G157" i="2"/>
  <c r="B157" i="2"/>
  <c r="M156" i="2"/>
  <c r="L156" i="2"/>
  <c r="K156" i="2"/>
  <c r="J156" i="2"/>
  <c r="I156" i="2"/>
  <c r="H156" i="2"/>
  <c r="G156" i="2"/>
  <c r="B156" i="2"/>
  <c r="M155" i="2"/>
  <c r="L155" i="2"/>
  <c r="K155" i="2"/>
  <c r="J155" i="2"/>
  <c r="I155" i="2"/>
  <c r="H155" i="2"/>
  <c r="G155" i="2"/>
  <c r="B155" i="2"/>
  <c r="M154" i="2"/>
  <c r="L154" i="2"/>
  <c r="K154" i="2"/>
  <c r="J154" i="2"/>
  <c r="I154" i="2"/>
  <c r="H154" i="2"/>
  <c r="G154" i="2"/>
  <c r="B154" i="2"/>
  <c r="M153" i="2"/>
  <c r="L153" i="2"/>
  <c r="K153" i="2"/>
  <c r="J153" i="2"/>
  <c r="I153" i="2"/>
  <c r="H153" i="2"/>
  <c r="G153" i="2"/>
  <c r="B153" i="2"/>
  <c r="M152" i="2"/>
  <c r="L152" i="2"/>
  <c r="K152" i="2"/>
  <c r="J152" i="2"/>
  <c r="I152" i="2"/>
  <c r="H152" i="2"/>
  <c r="G152" i="2"/>
  <c r="B152" i="2"/>
  <c r="M151" i="2"/>
  <c r="L151" i="2"/>
  <c r="K151" i="2"/>
  <c r="J151" i="2"/>
  <c r="I151" i="2"/>
  <c r="H151" i="2"/>
  <c r="G151" i="2"/>
  <c r="B151" i="2"/>
  <c r="M150" i="2"/>
  <c r="L150" i="2"/>
  <c r="K150" i="2"/>
  <c r="J150" i="2"/>
  <c r="I150" i="2"/>
  <c r="H150" i="2"/>
  <c r="G150" i="2"/>
  <c r="B150" i="2"/>
  <c r="M149" i="2"/>
  <c r="L149" i="2"/>
  <c r="K149" i="2"/>
  <c r="J149" i="2"/>
  <c r="I149" i="2"/>
  <c r="H149" i="2"/>
  <c r="G149" i="2"/>
  <c r="B149" i="2"/>
  <c r="M148" i="2"/>
  <c r="L148" i="2"/>
  <c r="K148" i="2"/>
  <c r="J148" i="2"/>
  <c r="I148" i="2"/>
  <c r="H148" i="2"/>
  <c r="G148" i="2"/>
  <c r="B148" i="2"/>
  <c r="M147" i="2"/>
  <c r="L147" i="2"/>
  <c r="K147" i="2"/>
  <c r="J147" i="2"/>
  <c r="I147" i="2"/>
  <c r="H147" i="2"/>
  <c r="G147" i="2"/>
  <c r="B147" i="2"/>
  <c r="M146" i="2"/>
  <c r="L146" i="2"/>
  <c r="K146" i="2"/>
  <c r="J146" i="2"/>
  <c r="I146" i="2"/>
  <c r="H146" i="2"/>
  <c r="G146" i="2"/>
  <c r="B146" i="2"/>
  <c r="M145" i="2"/>
  <c r="L145" i="2"/>
  <c r="K145" i="2"/>
  <c r="J145" i="2"/>
  <c r="I145" i="2"/>
  <c r="H145" i="2"/>
  <c r="G145" i="2"/>
  <c r="B145" i="2"/>
  <c r="M144" i="2"/>
  <c r="L144" i="2"/>
  <c r="K144" i="2"/>
  <c r="J144" i="2"/>
  <c r="I144" i="2"/>
  <c r="H144" i="2"/>
  <c r="G144" i="2"/>
  <c r="B144" i="2"/>
  <c r="M143" i="2"/>
  <c r="L143" i="2"/>
  <c r="K143" i="2"/>
  <c r="J143" i="2"/>
  <c r="I143" i="2"/>
  <c r="H143" i="2"/>
  <c r="G143" i="2"/>
  <c r="B143" i="2"/>
  <c r="M142" i="2"/>
  <c r="L142" i="2"/>
  <c r="K142" i="2"/>
  <c r="J142" i="2"/>
  <c r="I142" i="2"/>
  <c r="H142" i="2"/>
  <c r="G142" i="2"/>
  <c r="B142" i="2"/>
  <c r="M141" i="2"/>
  <c r="L141" i="2"/>
  <c r="K141" i="2"/>
  <c r="J141" i="2"/>
  <c r="I141" i="2"/>
  <c r="H141" i="2"/>
  <c r="G141" i="2"/>
  <c r="B141" i="2"/>
  <c r="M140" i="2"/>
  <c r="L140" i="2"/>
  <c r="K140" i="2"/>
  <c r="J140" i="2"/>
  <c r="I140" i="2"/>
  <c r="H140" i="2"/>
  <c r="G140" i="2"/>
  <c r="B140" i="2"/>
  <c r="M139" i="2"/>
  <c r="L139" i="2"/>
  <c r="K139" i="2"/>
  <c r="J139" i="2"/>
  <c r="I139" i="2"/>
  <c r="H139" i="2"/>
  <c r="G139" i="2"/>
  <c r="B139" i="2"/>
  <c r="M138" i="2"/>
  <c r="L138" i="2"/>
  <c r="K138" i="2"/>
  <c r="J138" i="2"/>
  <c r="I138" i="2"/>
  <c r="H138" i="2"/>
  <c r="G138" i="2"/>
  <c r="B138" i="2"/>
  <c r="M137" i="2"/>
  <c r="L137" i="2"/>
  <c r="K137" i="2"/>
  <c r="J137" i="2"/>
  <c r="I137" i="2"/>
  <c r="H137" i="2"/>
  <c r="G137" i="2"/>
  <c r="B137" i="2"/>
  <c r="M136" i="2"/>
  <c r="L136" i="2"/>
  <c r="K136" i="2"/>
  <c r="J136" i="2"/>
  <c r="I136" i="2"/>
  <c r="H136" i="2"/>
  <c r="G136" i="2"/>
  <c r="B136" i="2"/>
  <c r="M135" i="2"/>
  <c r="L135" i="2"/>
  <c r="K135" i="2"/>
  <c r="J135" i="2"/>
  <c r="I135" i="2"/>
  <c r="H135" i="2"/>
  <c r="G135" i="2"/>
  <c r="B135" i="2"/>
  <c r="M134" i="2"/>
  <c r="L134" i="2"/>
  <c r="K134" i="2"/>
  <c r="J134" i="2"/>
  <c r="I134" i="2"/>
  <c r="H134" i="2"/>
  <c r="G134" i="2"/>
  <c r="B134" i="2"/>
  <c r="M133" i="2"/>
  <c r="L133" i="2"/>
  <c r="K133" i="2"/>
  <c r="J133" i="2"/>
  <c r="I133" i="2"/>
  <c r="H133" i="2"/>
  <c r="G133" i="2"/>
  <c r="B133" i="2"/>
  <c r="M132" i="2"/>
  <c r="L132" i="2"/>
  <c r="K132" i="2"/>
  <c r="J132" i="2"/>
  <c r="I132" i="2"/>
  <c r="H132" i="2"/>
  <c r="G132" i="2"/>
  <c r="B132" i="2"/>
  <c r="M131" i="2"/>
  <c r="L131" i="2"/>
  <c r="K131" i="2"/>
  <c r="J131" i="2"/>
  <c r="I131" i="2"/>
  <c r="H131" i="2"/>
  <c r="G131" i="2"/>
  <c r="B131" i="2"/>
  <c r="M130" i="2"/>
  <c r="L130" i="2"/>
  <c r="K130" i="2"/>
  <c r="J130" i="2"/>
  <c r="I130" i="2"/>
  <c r="H130" i="2"/>
  <c r="G130" i="2"/>
  <c r="B130" i="2"/>
  <c r="M129" i="2"/>
  <c r="L129" i="2"/>
  <c r="K129" i="2"/>
  <c r="J129" i="2"/>
  <c r="I129" i="2"/>
  <c r="H129" i="2"/>
  <c r="G129" i="2"/>
  <c r="B129" i="2"/>
  <c r="M128" i="2"/>
  <c r="L128" i="2"/>
  <c r="K128" i="2"/>
  <c r="J128" i="2"/>
  <c r="I128" i="2"/>
  <c r="H128" i="2"/>
  <c r="G128" i="2"/>
  <c r="B128" i="2"/>
  <c r="M127" i="2"/>
  <c r="L127" i="2"/>
  <c r="K127" i="2"/>
  <c r="J127" i="2"/>
  <c r="I127" i="2"/>
  <c r="H127" i="2"/>
  <c r="G127" i="2"/>
  <c r="B127" i="2"/>
  <c r="M126" i="2"/>
  <c r="L126" i="2"/>
  <c r="K126" i="2"/>
  <c r="J126" i="2"/>
  <c r="I126" i="2"/>
  <c r="H126" i="2"/>
  <c r="G126" i="2"/>
  <c r="B126" i="2"/>
  <c r="M125" i="2"/>
  <c r="L125" i="2"/>
  <c r="K125" i="2"/>
  <c r="J125" i="2"/>
  <c r="I125" i="2"/>
  <c r="H125" i="2"/>
  <c r="G125" i="2"/>
  <c r="B125" i="2"/>
  <c r="M124" i="2"/>
  <c r="L124" i="2"/>
  <c r="K124" i="2"/>
  <c r="J124" i="2"/>
  <c r="I124" i="2"/>
  <c r="H124" i="2"/>
  <c r="G124" i="2"/>
  <c r="B124" i="2"/>
  <c r="M123" i="2"/>
  <c r="L123" i="2"/>
  <c r="K123" i="2"/>
  <c r="J123" i="2"/>
  <c r="I123" i="2"/>
  <c r="H123" i="2"/>
  <c r="G123" i="2"/>
  <c r="B123" i="2"/>
  <c r="M122" i="2"/>
  <c r="L122" i="2"/>
  <c r="K122" i="2"/>
  <c r="J122" i="2"/>
  <c r="I122" i="2"/>
  <c r="H122" i="2"/>
  <c r="G122" i="2"/>
  <c r="B122" i="2"/>
  <c r="M121" i="2"/>
  <c r="L121" i="2"/>
  <c r="K121" i="2"/>
  <c r="J121" i="2"/>
  <c r="I121" i="2"/>
  <c r="H121" i="2"/>
  <c r="G121" i="2"/>
  <c r="B121" i="2"/>
  <c r="M120" i="2"/>
  <c r="L120" i="2"/>
  <c r="K120" i="2"/>
  <c r="J120" i="2"/>
  <c r="I120" i="2"/>
  <c r="H120" i="2"/>
  <c r="G120" i="2"/>
  <c r="B120" i="2"/>
  <c r="M119" i="2"/>
  <c r="L119" i="2"/>
  <c r="K119" i="2"/>
  <c r="J119" i="2"/>
  <c r="I119" i="2"/>
  <c r="H119" i="2"/>
  <c r="G119" i="2"/>
  <c r="B6" i="3" s="1"/>
  <c r="B119" i="2"/>
  <c r="M118" i="2"/>
  <c r="L118" i="2"/>
  <c r="K118" i="2"/>
  <c r="J118" i="2"/>
  <c r="I118" i="2"/>
  <c r="H118" i="2"/>
  <c r="B17" i="3" s="1"/>
  <c r="G118" i="2"/>
  <c r="B118" i="2"/>
  <c r="M117" i="2"/>
  <c r="L117" i="2"/>
  <c r="K117" i="2"/>
  <c r="J117" i="2"/>
  <c r="I117" i="2"/>
  <c r="H117" i="2"/>
  <c r="G117" i="2"/>
  <c r="B117" i="2"/>
  <c r="M116" i="2"/>
  <c r="L116" i="2"/>
  <c r="K116" i="2"/>
  <c r="J116" i="2"/>
  <c r="I116" i="2"/>
  <c r="H116" i="2"/>
  <c r="G116" i="2"/>
  <c r="B116" i="2"/>
  <c r="M115" i="2"/>
  <c r="L115" i="2"/>
  <c r="K115" i="2"/>
  <c r="J115" i="2"/>
  <c r="I115" i="2"/>
  <c r="H115" i="2"/>
  <c r="G115" i="2"/>
  <c r="B115" i="2"/>
  <c r="M114" i="2"/>
  <c r="L114" i="2"/>
  <c r="K114" i="2"/>
  <c r="J114" i="2"/>
  <c r="I114" i="2"/>
  <c r="H114" i="2"/>
  <c r="G114" i="2"/>
  <c r="B114" i="2"/>
  <c r="M113" i="2"/>
  <c r="L113" i="2"/>
  <c r="K113" i="2"/>
  <c r="J113" i="2"/>
  <c r="I113" i="2"/>
  <c r="H113" i="2"/>
  <c r="G113" i="2"/>
  <c r="B113" i="2"/>
  <c r="M112" i="2"/>
  <c r="L112" i="2"/>
  <c r="K112" i="2"/>
  <c r="J112" i="2"/>
  <c r="I112" i="2"/>
  <c r="H112" i="2"/>
  <c r="G112" i="2"/>
  <c r="B112" i="2"/>
  <c r="M111" i="2"/>
  <c r="L111" i="2"/>
  <c r="K111" i="2"/>
  <c r="J111" i="2"/>
  <c r="I111" i="2"/>
  <c r="H111" i="2"/>
  <c r="G111" i="2"/>
  <c r="B111" i="2"/>
  <c r="M110" i="2"/>
  <c r="L110" i="2"/>
  <c r="K110" i="2"/>
  <c r="J110" i="2"/>
  <c r="I110" i="2"/>
  <c r="H110" i="2"/>
  <c r="G110" i="2"/>
  <c r="B110" i="2"/>
  <c r="M109" i="2"/>
  <c r="L109" i="2"/>
  <c r="K109" i="2"/>
  <c r="J109" i="2"/>
  <c r="I109" i="2"/>
  <c r="H109" i="2"/>
  <c r="G109" i="2"/>
  <c r="B109" i="2"/>
  <c r="M108" i="2"/>
  <c r="L108" i="2"/>
  <c r="K108" i="2"/>
  <c r="J108" i="2"/>
  <c r="I108" i="2"/>
  <c r="H108" i="2"/>
  <c r="G108" i="2"/>
  <c r="B108" i="2"/>
  <c r="M107" i="2"/>
  <c r="L107" i="2"/>
  <c r="K107" i="2"/>
  <c r="J107" i="2"/>
  <c r="I107" i="2"/>
  <c r="H107" i="2"/>
  <c r="G107" i="2"/>
  <c r="B107" i="2"/>
  <c r="M106" i="2"/>
  <c r="L106" i="2"/>
  <c r="K106" i="2"/>
  <c r="J106" i="2"/>
  <c r="I106" i="2"/>
  <c r="H106" i="2"/>
  <c r="G106" i="2"/>
  <c r="B106" i="2"/>
  <c r="M105" i="2"/>
  <c r="L105" i="2"/>
  <c r="K105" i="2"/>
  <c r="J105" i="2"/>
  <c r="I105" i="2"/>
  <c r="H105" i="2"/>
  <c r="G105" i="2"/>
  <c r="B105" i="2"/>
  <c r="M104" i="2"/>
  <c r="L104" i="2"/>
  <c r="K104" i="2"/>
  <c r="J104" i="2"/>
  <c r="I104" i="2"/>
  <c r="H104" i="2"/>
  <c r="G104" i="2"/>
  <c r="B104" i="2"/>
  <c r="M103" i="2"/>
  <c r="L103" i="2"/>
  <c r="K103" i="2"/>
  <c r="J103" i="2"/>
  <c r="I103" i="2"/>
  <c r="H103" i="2"/>
  <c r="G103" i="2"/>
  <c r="B103" i="2"/>
  <c r="M102" i="2"/>
  <c r="L102" i="2"/>
  <c r="K102" i="2"/>
  <c r="J102" i="2"/>
  <c r="I102" i="2"/>
  <c r="H102" i="2"/>
  <c r="G102" i="2"/>
  <c r="B102" i="2"/>
  <c r="M101" i="2"/>
  <c r="L101" i="2"/>
  <c r="K101" i="2"/>
  <c r="J101" i="2"/>
  <c r="I101" i="2"/>
  <c r="H101" i="2"/>
  <c r="G101" i="2"/>
  <c r="B101" i="2"/>
  <c r="M100" i="2"/>
  <c r="L100" i="2"/>
  <c r="K100" i="2"/>
  <c r="J100" i="2"/>
  <c r="I100" i="2"/>
  <c r="H100" i="2"/>
  <c r="G100" i="2"/>
  <c r="B100" i="2"/>
  <c r="M99" i="2"/>
  <c r="L99" i="2"/>
  <c r="K99" i="2"/>
  <c r="J99" i="2"/>
  <c r="I99" i="2"/>
  <c r="H99" i="2"/>
  <c r="G99" i="2"/>
  <c r="B99" i="2"/>
  <c r="M98" i="2"/>
  <c r="L98" i="2"/>
  <c r="K98" i="2"/>
  <c r="J98" i="2"/>
  <c r="I98" i="2"/>
  <c r="H98" i="2"/>
  <c r="G98" i="2"/>
  <c r="B98" i="2"/>
  <c r="M97" i="2"/>
  <c r="L97" i="2"/>
  <c r="K97" i="2"/>
  <c r="J97" i="2"/>
  <c r="I97" i="2"/>
  <c r="H97" i="2"/>
  <c r="G97" i="2"/>
  <c r="B97" i="2"/>
  <c r="M96" i="2"/>
  <c r="L96" i="2"/>
  <c r="K96" i="2"/>
  <c r="J96" i="2"/>
  <c r="I96" i="2"/>
  <c r="H96" i="2"/>
  <c r="G96" i="2"/>
  <c r="B96" i="2"/>
  <c r="M95" i="2"/>
  <c r="L95" i="2"/>
  <c r="K95" i="2"/>
  <c r="J95" i="2"/>
  <c r="I95" i="2"/>
  <c r="H95" i="2"/>
  <c r="G95" i="2"/>
  <c r="B95" i="2"/>
  <c r="M94" i="2"/>
  <c r="L94" i="2"/>
  <c r="K94" i="2"/>
  <c r="J94" i="2"/>
  <c r="I94" i="2"/>
  <c r="H94" i="2"/>
  <c r="G94" i="2"/>
  <c r="B94" i="2"/>
  <c r="M93" i="2"/>
  <c r="L93" i="2"/>
  <c r="K93" i="2"/>
  <c r="J93" i="2"/>
  <c r="I93" i="2"/>
  <c r="H93" i="2"/>
  <c r="G93" i="2"/>
  <c r="B93" i="2"/>
  <c r="M92" i="2"/>
  <c r="L92" i="2"/>
  <c r="K92" i="2"/>
  <c r="J92" i="2"/>
  <c r="I92" i="2"/>
  <c r="H92" i="2"/>
  <c r="G92" i="2"/>
  <c r="B92" i="2"/>
  <c r="M91" i="2"/>
  <c r="L91" i="2"/>
  <c r="K91" i="2"/>
  <c r="J91" i="2"/>
  <c r="I91" i="2"/>
  <c r="H91" i="2"/>
  <c r="G91" i="2"/>
  <c r="B91" i="2"/>
  <c r="M90" i="2"/>
  <c r="L90" i="2"/>
  <c r="K90" i="2"/>
  <c r="J90" i="2"/>
  <c r="I90" i="2"/>
  <c r="H90" i="2"/>
  <c r="G90" i="2"/>
  <c r="B90" i="2"/>
  <c r="M89" i="2"/>
  <c r="L89" i="2"/>
  <c r="K89" i="2"/>
  <c r="J89" i="2"/>
  <c r="I89" i="2"/>
  <c r="H89" i="2"/>
  <c r="G89" i="2"/>
  <c r="B89" i="2"/>
  <c r="M88" i="2"/>
  <c r="L88" i="2"/>
  <c r="K88" i="2"/>
  <c r="J88" i="2"/>
  <c r="I88" i="2"/>
  <c r="H88" i="2"/>
  <c r="G88" i="2"/>
  <c r="B88" i="2"/>
  <c r="M87" i="2"/>
  <c r="L87" i="2"/>
  <c r="K87" i="2"/>
  <c r="J87" i="2"/>
  <c r="I87" i="2"/>
  <c r="H87" i="2"/>
  <c r="G87" i="2"/>
  <c r="B87" i="2"/>
  <c r="M86" i="2"/>
  <c r="L86" i="2"/>
  <c r="K86" i="2"/>
  <c r="J86" i="2"/>
  <c r="I86" i="2"/>
  <c r="H86" i="2"/>
  <c r="G86" i="2"/>
  <c r="B86" i="2"/>
  <c r="M85" i="2"/>
  <c r="L85" i="2"/>
  <c r="K85" i="2"/>
  <c r="J85" i="2"/>
  <c r="I85" i="2"/>
  <c r="H85" i="2"/>
  <c r="G85" i="2"/>
  <c r="B85" i="2"/>
  <c r="M84" i="2"/>
  <c r="L84" i="2"/>
  <c r="K84" i="2"/>
  <c r="J84" i="2"/>
  <c r="I84" i="2"/>
  <c r="H84" i="2"/>
  <c r="G84" i="2"/>
  <c r="B84" i="2"/>
  <c r="M83" i="2"/>
  <c r="L83" i="2"/>
  <c r="K83" i="2"/>
  <c r="J83" i="2"/>
  <c r="I83" i="2"/>
  <c r="H83" i="2"/>
  <c r="G83" i="2"/>
  <c r="B83" i="2"/>
  <c r="M82" i="2"/>
  <c r="L82" i="2"/>
  <c r="K82" i="2"/>
  <c r="J82" i="2"/>
  <c r="I82" i="2"/>
  <c r="H82" i="2"/>
  <c r="G82" i="2"/>
  <c r="B82" i="2"/>
  <c r="M81" i="2"/>
  <c r="L81" i="2"/>
  <c r="K81" i="2"/>
  <c r="J81" i="2"/>
  <c r="I81" i="2"/>
  <c r="H81" i="2"/>
  <c r="G81" i="2"/>
  <c r="B81" i="2"/>
  <c r="M80" i="2"/>
  <c r="L80" i="2"/>
  <c r="K80" i="2"/>
  <c r="J80" i="2"/>
  <c r="I80" i="2"/>
  <c r="H80" i="2"/>
  <c r="G80" i="2"/>
  <c r="B80" i="2"/>
  <c r="M79" i="2"/>
  <c r="L79" i="2"/>
  <c r="K79" i="2"/>
  <c r="J79" i="2"/>
  <c r="I79" i="2"/>
  <c r="H79" i="2"/>
  <c r="G79" i="2"/>
  <c r="B79" i="2"/>
  <c r="M78" i="2"/>
  <c r="L78" i="2"/>
  <c r="K78" i="2"/>
  <c r="J78" i="2"/>
  <c r="I78" i="2"/>
  <c r="H78" i="2"/>
  <c r="G78" i="2"/>
  <c r="B78" i="2"/>
  <c r="M77" i="2"/>
  <c r="L77" i="2"/>
  <c r="K77" i="2"/>
  <c r="J77" i="2"/>
  <c r="I77" i="2"/>
  <c r="H77" i="2"/>
  <c r="G77" i="2"/>
  <c r="B77" i="2"/>
  <c r="M76" i="2"/>
  <c r="L76" i="2"/>
  <c r="K76" i="2"/>
  <c r="J76" i="2"/>
  <c r="I76" i="2"/>
  <c r="H76" i="2"/>
  <c r="G76" i="2"/>
  <c r="B76" i="2"/>
  <c r="M75" i="2"/>
  <c r="L75" i="2"/>
  <c r="K75" i="2"/>
  <c r="J75" i="2"/>
  <c r="I75" i="2"/>
  <c r="H75" i="2"/>
  <c r="G75" i="2"/>
  <c r="B75" i="2"/>
  <c r="M74" i="2"/>
  <c r="L74" i="2"/>
  <c r="K74" i="2"/>
  <c r="J74" i="2"/>
  <c r="I74" i="2"/>
  <c r="H74" i="2"/>
  <c r="G74" i="2"/>
  <c r="B74" i="2"/>
  <c r="M73" i="2"/>
  <c r="L73" i="2"/>
  <c r="K73" i="2"/>
  <c r="J73" i="2"/>
  <c r="I73" i="2"/>
  <c r="H73" i="2"/>
  <c r="G73" i="2"/>
  <c r="B73" i="2"/>
  <c r="M72" i="2"/>
  <c r="L72" i="2"/>
  <c r="K72" i="2"/>
  <c r="J72" i="2"/>
  <c r="I72" i="2"/>
  <c r="H72" i="2"/>
  <c r="G72" i="2"/>
  <c r="B72" i="2"/>
  <c r="M71" i="2"/>
  <c r="L71" i="2"/>
  <c r="K71" i="2"/>
  <c r="J71" i="2"/>
  <c r="I71" i="2"/>
  <c r="H71" i="2"/>
  <c r="G71" i="2"/>
  <c r="B71" i="2"/>
  <c r="M70" i="2"/>
  <c r="L70" i="2"/>
  <c r="K70" i="2"/>
  <c r="J70" i="2"/>
  <c r="I70" i="2"/>
  <c r="H70" i="2"/>
  <c r="G70" i="2"/>
  <c r="B70" i="2"/>
  <c r="M69" i="2"/>
  <c r="L69" i="2"/>
  <c r="K69" i="2"/>
  <c r="J69" i="2"/>
  <c r="I69" i="2"/>
  <c r="H69" i="2"/>
  <c r="G69" i="2"/>
  <c r="B69" i="2"/>
  <c r="M68" i="2"/>
  <c r="L68" i="2"/>
  <c r="K68" i="2"/>
  <c r="J68" i="2"/>
  <c r="I68" i="2"/>
  <c r="H68" i="2"/>
  <c r="G68" i="2"/>
  <c r="B68" i="2"/>
  <c r="M67" i="2"/>
  <c r="L67" i="2"/>
  <c r="K67" i="2"/>
  <c r="J67" i="2"/>
  <c r="I67" i="2"/>
  <c r="H67" i="2"/>
  <c r="G67" i="2"/>
  <c r="B67" i="2"/>
  <c r="M66" i="2"/>
  <c r="L66" i="2"/>
  <c r="K66" i="2"/>
  <c r="J66" i="2"/>
  <c r="I66" i="2"/>
  <c r="H66" i="2"/>
  <c r="G66" i="2"/>
  <c r="B66" i="2"/>
  <c r="M65" i="2"/>
  <c r="L65" i="2"/>
  <c r="K65" i="2"/>
  <c r="J65" i="2"/>
  <c r="I65" i="2"/>
  <c r="H65" i="2"/>
  <c r="G65" i="2"/>
  <c r="B65" i="2"/>
  <c r="M64" i="2"/>
  <c r="L64" i="2"/>
  <c r="K64" i="2"/>
  <c r="J64" i="2"/>
  <c r="I64" i="2"/>
  <c r="H64" i="2"/>
  <c r="G64" i="2"/>
  <c r="B64" i="2"/>
  <c r="M63" i="2"/>
  <c r="L63" i="2"/>
  <c r="K63" i="2"/>
  <c r="J63" i="2"/>
  <c r="I63" i="2"/>
  <c r="H63" i="2"/>
  <c r="G63" i="2"/>
  <c r="B63" i="2"/>
  <c r="M62" i="2"/>
  <c r="L62" i="2"/>
  <c r="K62" i="2"/>
  <c r="J62" i="2"/>
  <c r="I62" i="2"/>
  <c r="H62" i="2"/>
  <c r="G62" i="2"/>
  <c r="B62" i="2"/>
  <c r="M61" i="2"/>
  <c r="L61" i="2"/>
  <c r="K61" i="2"/>
  <c r="J61" i="2"/>
  <c r="I61" i="2"/>
  <c r="H61" i="2"/>
  <c r="G61" i="2"/>
  <c r="B61" i="2"/>
  <c r="M60" i="2"/>
  <c r="L60" i="2"/>
  <c r="K60" i="2"/>
  <c r="J60" i="2"/>
  <c r="I60" i="2"/>
  <c r="H60" i="2"/>
  <c r="G60" i="2"/>
  <c r="B60" i="2"/>
  <c r="M59" i="2"/>
  <c r="L59" i="2"/>
  <c r="K59" i="2"/>
  <c r="J59" i="2"/>
  <c r="I59" i="2"/>
  <c r="H59" i="2"/>
  <c r="G59" i="2"/>
  <c r="B59" i="2"/>
  <c r="M58" i="2"/>
  <c r="L58" i="2"/>
  <c r="K58" i="2"/>
  <c r="J58" i="2"/>
  <c r="I58" i="2"/>
  <c r="H58" i="2"/>
  <c r="G58" i="2"/>
  <c r="B58" i="2"/>
  <c r="M57" i="2"/>
  <c r="L57" i="2"/>
  <c r="K57" i="2"/>
  <c r="J57" i="2"/>
  <c r="I57" i="2"/>
  <c r="H57" i="2"/>
  <c r="G57" i="2"/>
  <c r="B57" i="2"/>
  <c r="M56" i="2"/>
  <c r="L56" i="2"/>
  <c r="K56" i="2"/>
  <c r="J56" i="2"/>
  <c r="I56" i="2"/>
  <c r="H56" i="2"/>
  <c r="G56" i="2"/>
  <c r="B56" i="2"/>
  <c r="M55" i="2"/>
  <c r="L55" i="2"/>
  <c r="K55" i="2"/>
  <c r="J55" i="2"/>
  <c r="I55" i="2"/>
  <c r="H55" i="2"/>
  <c r="G55" i="2"/>
  <c r="B55" i="2"/>
  <c r="M54" i="2"/>
  <c r="L54" i="2"/>
  <c r="K54" i="2"/>
  <c r="J54" i="2"/>
  <c r="I54" i="2"/>
  <c r="H54" i="2"/>
  <c r="G54" i="2"/>
  <c r="B54" i="2"/>
  <c r="M53" i="2"/>
  <c r="L53" i="2"/>
  <c r="K53" i="2"/>
  <c r="J53" i="2"/>
  <c r="I53" i="2"/>
  <c r="H53" i="2"/>
  <c r="G53" i="2"/>
  <c r="B53" i="2"/>
  <c r="M52" i="2"/>
  <c r="L52" i="2"/>
  <c r="K52" i="2"/>
  <c r="J52" i="2"/>
  <c r="I52" i="2"/>
  <c r="H52" i="2"/>
  <c r="G52" i="2"/>
  <c r="B52" i="2"/>
  <c r="M51" i="2"/>
  <c r="L51" i="2"/>
  <c r="K51" i="2"/>
  <c r="J51" i="2"/>
  <c r="I51" i="2"/>
  <c r="H51" i="2"/>
  <c r="G51" i="2"/>
  <c r="B51" i="2"/>
  <c r="M50" i="2"/>
  <c r="L50" i="2"/>
  <c r="K50" i="2"/>
  <c r="J50" i="2"/>
  <c r="I50" i="2"/>
  <c r="H50" i="2"/>
  <c r="G50" i="2"/>
  <c r="B50" i="2"/>
  <c r="M49" i="2"/>
  <c r="L49" i="2"/>
  <c r="K49" i="2"/>
  <c r="J49" i="2"/>
  <c r="I49" i="2"/>
  <c r="H49" i="2"/>
  <c r="G49" i="2"/>
  <c r="B49" i="2"/>
  <c r="M48" i="2"/>
  <c r="L48" i="2"/>
  <c r="K48" i="2"/>
  <c r="J48" i="2"/>
  <c r="I48" i="2"/>
  <c r="H48" i="2"/>
  <c r="G48" i="2"/>
  <c r="B48" i="2"/>
  <c r="M47" i="2"/>
  <c r="L47" i="2"/>
  <c r="K47" i="2"/>
  <c r="J47" i="2"/>
  <c r="I47" i="2"/>
  <c r="H47" i="2"/>
  <c r="G47" i="2"/>
  <c r="B47" i="2"/>
  <c r="M46" i="2"/>
  <c r="L46" i="2"/>
  <c r="K46" i="2"/>
  <c r="J46" i="2"/>
  <c r="I46" i="2"/>
  <c r="H46" i="2"/>
  <c r="G46" i="2"/>
  <c r="B46" i="2"/>
  <c r="M45" i="2"/>
  <c r="L45" i="2"/>
  <c r="K45" i="2"/>
  <c r="J45" i="2"/>
  <c r="I45" i="2"/>
  <c r="H45" i="2"/>
  <c r="G45" i="2"/>
  <c r="B45" i="2"/>
  <c r="M44" i="2"/>
  <c r="L44" i="2"/>
  <c r="K44" i="2"/>
  <c r="J44" i="2"/>
  <c r="I44" i="2"/>
  <c r="H44" i="2"/>
  <c r="G44" i="2"/>
  <c r="B44" i="2"/>
  <c r="M43" i="2"/>
  <c r="L43" i="2"/>
  <c r="K43" i="2"/>
  <c r="J43" i="2"/>
  <c r="I43" i="2"/>
  <c r="H43" i="2"/>
  <c r="G43" i="2"/>
  <c r="B43" i="2"/>
  <c r="M42" i="2"/>
  <c r="L42" i="2"/>
  <c r="K42" i="2"/>
  <c r="J42" i="2"/>
  <c r="I42" i="2"/>
  <c r="H42" i="2"/>
  <c r="G42" i="2"/>
  <c r="B42" i="2"/>
  <c r="M41" i="2"/>
  <c r="L41" i="2"/>
  <c r="K41" i="2"/>
  <c r="J41" i="2"/>
  <c r="I41" i="2"/>
  <c r="H41" i="2"/>
  <c r="G41" i="2"/>
  <c r="B41" i="2"/>
  <c r="M40" i="2"/>
  <c r="L40" i="2"/>
  <c r="K40" i="2"/>
  <c r="J40" i="2"/>
  <c r="I40" i="2"/>
  <c r="H40" i="2"/>
  <c r="G40" i="2"/>
  <c r="B40" i="2"/>
  <c r="M39" i="2"/>
  <c r="L39" i="2"/>
  <c r="K39" i="2"/>
  <c r="J39" i="2"/>
  <c r="I39" i="2"/>
  <c r="H39" i="2"/>
  <c r="G39" i="2"/>
  <c r="B39" i="2"/>
  <c r="M38" i="2"/>
  <c r="L38" i="2"/>
  <c r="K38" i="2"/>
  <c r="J38" i="2"/>
  <c r="I38" i="2"/>
  <c r="H38" i="2"/>
  <c r="G38" i="2"/>
  <c r="B38" i="2"/>
  <c r="M37" i="2"/>
  <c r="L37" i="2"/>
  <c r="K37" i="2"/>
  <c r="J37" i="2"/>
  <c r="I37" i="2"/>
  <c r="H37" i="2"/>
  <c r="G37" i="2"/>
  <c r="B37" i="2"/>
  <c r="M36" i="2"/>
  <c r="L36" i="2"/>
  <c r="K36" i="2"/>
  <c r="J36" i="2"/>
  <c r="I36" i="2"/>
  <c r="H36" i="2"/>
  <c r="G36" i="2"/>
  <c r="B36" i="2"/>
  <c r="M35" i="2"/>
  <c r="L35" i="2"/>
  <c r="K35" i="2"/>
  <c r="J35" i="2"/>
  <c r="I35" i="2"/>
  <c r="H35" i="2"/>
  <c r="G35" i="2"/>
  <c r="B35" i="2"/>
  <c r="M34" i="2"/>
  <c r="L34" i="2"/>
  <c r="K34" i="2"/>
  <c r="J34" i="2"/>
  <c r="I34" i="2"/>
  <c r="H34" i="2"/>
  <c r="G34" i="2"/>
  <c r="B34" i="2"/>
  <c r="M33" i="2"/>
  <c r="L33" i="2"/>
  <c r="K33" i="2"/>
  <c r="J33" i="2"/>
  <c r="I33" i="2"/>
  <c r="H33" i="2"/>
  <c r="G33" i="2"/>
  <c r="B33" i="2"/>
  <c r="M32" i="2"/>
  <c r="L32" i="2"/>
  <c r="K32" i="2"/>
  <c r="J32" i="2"/>
  <c r="I32" i="2"/>
  <c r="H32" i="2"/>
  <c r="G32" i="2"/>
  <c r="B32" i="2"/>
  <c r="M31" i="2"/>
  <c r="L31" i="2"/>
  <c r="K31" i="2"/>
  <c r="J31" i="2"/>
  <c r="I31" i="2"/>
  <c r="H31" i="2"/>
  <c r="G31" i="2"/>
  <c r="B31" i="2"/>
  <c r="M30" i="2"/>
  <c r="L30" i="2"/>
  <c r="K30" i="2"/>
  <c r="J30" i="2"/>
  <c r="I30" i="2"/>
  <c r="H30" i="2"/>
  <c r="G30" i="2"/>
  <c r="B30" i="2"/>
  <c r="M29" i="2"/>
  <c r="L29" i="2"/>
  <c r="K29" i="2"/>
  <c r="J29" i="2"/>
  <c r="I29" i="2"/>
  <c r="H29" i="2"/>
  <c r="G29" i="2"/>
  <c r="B29" i="2"/>
  <c r="M28" i="2"/>
  <c r="L28" i="2"/>
  <c r="K28" i="2"/>
  <c r="J28" i="2"/>
  <c r="I28" i="2"/>
  <c r="H28" i="2"/>
  <c r="G28" i="2"/>
  <c r="B28" i="2"/>
  <c r="M27" i="2"/>
  <c r="L27" i="2"/>
  <c r="K27" i="2"/>
  <c r="J27" i="2"/>
  <c r="I27" i="2"/>
  <c r="H27" i="2"/>
  <c r="G27" i="2"/>
  <c r="B27" i="2"/>
  <c r="M26" i="2"/>
  <c r="L26" i="2"/>
  <c r="K26" i="2"/>
  <c r="J26" i="2"/>
  <c r="I26" i="2"/>
  <c r="H26" i="2"/>
  <c r="G26" i="2"/>
  <c r="B26" i="2"/>
  <c r="M25" i="2"/>
  <c r="L25" i="2"/>
  <c r="K25" i="2"/>
  <c r="J25" i="2"/>
  <c r="I25" i="2"/>
  <c r="H25" i="2"/>
  <c r="G25" i="2"/>
  <c r="B25" i="2"/>
  <c r="M24" i="2"/>
  <c r="L24" i="2"/>
  <c r="K24" i="2"/>
  <c r="J24" i="2"/>
  <c r="I24" i="2"/>
  <c r="H24" i="2"/>
  <c r="G24" i="2"/>
  <c r="B24" i="2"/>
  <c r="M23" i="2"/>
  <c r="L23" i="2"/>
  <c r="K23" i="2"/>
  <c r="J23" i="2"/>
  <c r="I23" i="2"/>
  <c r="H23" i="2"/>
  <c r="G23" i="2"/>
  <c r="B23" i="2"/>
  <c r="M22" i="2"/>
  <c r="L22" i="2"/>
  <c r="K22" i="2"/>
  <c r="J22" i="2"/>
  <c r="I22" i="2"/>
  <c r="H22" i="2"/>
  <c r="G22" i="2"/>
  <c r="B22" i="2"/>
  <c r="M21" i="2"/>
  <c r="L21" i="2"/>
  <c r="K21" i="2"/>
  <c r="J21" i="2"/>
  <c r="I21" i="2"/>
  <c r="H21" i="2"/>
  <c r="G21" i="2"/>
  <c r="B21" i="2"/>
  <c r="M20" i="2"/>
  <c r="L20" i="2"/>
  <c r="K20" i="2"/>
  <c r="J20" i="2"/>
  <c r="I20" i="2"/>
  <c r="H20" i="2"/>
  <c r="G20" i="2"/>
  <c r="B20" i="2"/>
  <c r="M19" i="2"/>
  <c r="L19" i="2"/>
  <c r="K19" i="2"/>
  <c r="J19" i="2"/>
  <c r="I19" i="2"/>
  <c r="H19" i="2"/>
  <c r="G19" i="2"/>
  <c r="B19" i="2"/>
  <c r="M18" i="2"/>
  <c r="L18" i="2"/>
  <c r="K18" i="2"/>
  <c r="J18" i="2"/>
  <c r="I18" i="2"/>
  <c r="H18" i="2"/>
  <c r="G18" i="2"/>
  <c r="B18" i="2"/>
  <c r="M17" i="2"/>
  <c r="L17" i="2"/>
  <c r="K17" i="2"/>
  <c r="J17" i="2"/>
  <c r="I17" i="2"/>
  <c r="H17" i="2"/>
  <c r="G17" i="2"/>
  <c r="B17" i="2"/>
  <c r="M16" i="2"/>
  <c r="L16" i="2"/>
  <c r="K16" i="2"/>
  <c r="J16" i="2"/>
  <c r="I16" i="2"/>
  <c r="H16" i="2"/>
  <c r="G16" i="2"/>
  <c r="B16" i="2"/>
  <c r="M15" i="2"/>
  <c r="L15" i="2"/>
  <c r="K15" i="2"/>
  <c r="J15" i="2"/>
  <c r="I15" i="2"/>
  <c r="H15" i="2"/>
  <c r="G15" i="2"/>
  <c r="B15" i="2"/>
  <c r="M14" i="2"/>
  <c r="L14" i="2"/>
  <c r="K14" i="2"/>
  <c r="J14" i="2"/>
  <c r="I14" i="2"/>
  <c r="H14" i="2"/>
  <c r="G14" i="2"/>
  <c r="B14" i="2"/>
  <c r="M13" i="2"/>
  <c r="L13" i="2"/>
  <c r="K13" i="2"/>
  <c r="J13" i="2"/>
  <c r="I13" i="2"/>
  <c r="H13" i="2"/>
  <c r="G13" i="2"/>
  <c r="B13" i="2"/>
  <c r="M12" i="2"/>
  <c r="L12" i="2"/>
  <c r="K12" i="2"/>
  <c r="J12" i="2"/>
  <c r="I12" i="2"/>
  <c r="H12" i="2"/>
  <c r="G12" i="2"/>
  <c r="B12" i="2"/>
  <c r="M11" i="2"/>
  <c r="L11" i="2"/>
  <c r="K11" i="2"/>
  <c r="J11" i="2"/>
  <c r="I11" i="2"/>
  <c r="H11" i="2"/>
  <c r="G11" i="2"/>
  <c r="B11" i="2"/>
  <c r="M10" i="2"/>
  <c r="L10" i="2"/>
  <c r="K10" i="2"/>
  <c r="J10" i="2"/>
  <c r="I10" i="2"/>
  <c r="H10" i="2"/>
  <c r="G10" i="2"/>
  <c r="B10" i="2"/>
  <c r="M9" i="2"/>
  <c r="L9" i="2"/>
  <c r="K9" i="2"/>
  <c r="J9" i="2"/>
  <c r="I9" i="2"/>
  <c r="H9" i="2"/>
  <c r="G9" i="2"/>
  <c r="B9" i="2"/>
  <c r="M8" i="2"/>
  <c r="L8" i="2"/>
  <c r="K8" i="2"/>
  <c r="J8" i="2"/>
  <c r="I8" i="2"/>
  <c r="H8" i="2"/>
  <c r="G8" i="2"/>
  <c r="B8" i="2"/>
  <c r="M7" i="2"/>
  <c r="L7" i="2"/>
  <c r="K7" i="2"/>
  <c r="J7" i="2"/>
  <c r="I7" i="2"/>
  <c r="H7" i="2"/>
  <c r="G7" i="2"/>
  <c r="B7" i="2"/>
  <c r="M6" i="2"/>
  <c r="L6" i="2"/>
  <c r="K6" i="2"/>
  <c r="J6" i="2"/>
  <c r="I6" i="2"/>
  <c r="H6" i="2"/>
  <c r="G6" i="2"/>
  <c r="B6" i="2"/>
  <c r="H5" i="2"/>
  <c r="G5" i="2"/>
  <c r="B5" i="2"/>
  <c r="L20" i="4" l="1"/>
  <c r="I20" i="4"/>
  <c r="H20" i="4"/>
  <c r="G20" i="4"/>
  <c r="F20" i="4"/>
  <c r="E20" i="4"/>
  <c r="D20" i="4"/>
  <c r="C20" i="4"/>
  <c r="L19" i="4"/>
  <c r="I19" i="4"/>
  <c r="H19" i="4"/>
  <c r="G19" i="4"/>
  <c r="F19" i="4"/>
  <c r="E19" i="4"/>
  <c r="D19" i="4"/>
  <c r="C19" i="4"/>
  <c r="L18" i="4"/>
  <c r="I18" i="4"/>
  <c r="H18" i="4"/>
  <c r="G18" i="4"/>
  <c r="F18" i="4"/>
  <c r="E18" i="4"/>
  <c r="D18" i="4"/>
  <c r="C18" i="4"/>
  <c r="L17" i="4"/>
  <c r="I17" i="4"/>
  <c r="H17" i="4"/>
  <c r="G17" i="4"/>
  <c r="F17" i="4"/>
  <c r="E17" i="4"/>
  <c r="D17" i="4"/>
  <c r="C17" i="4"/>
  <c r="L16" i="4"/>
  <c r="K16" i="4"/>
  <c r="J16" i="4"/>
  <c r="I16" i="4"/>
  <c r="H16" i="4"/>
  <c r="G16" i="4"/>
  <c r="F16" i="4"/>
  <c r="E16" i="4"/>
  <c r="D16" i="4"/>
  <c r="C16" i="4"/>
  <c r="L15" i="4"/>
  <c r="I15" i="4"/>
  <c r="H15" i="4"/>
  <c r="G15" i="4"/>
  <c r="F15" i="4"/>
  <c r="E15" i="4"/>
  <c r="D15" i="4"/>
  <c r="C15" i="4"/>
  <c r="L14" i="4"/>
  <c r="I14" i="4"/>
  <c r="H14" i="4"/>
  <c r="G14" i="4"/>
  <c r="F14" i="4"/>
  <c r="E14" i="4"/>
  <c r="D14" i="4"/>
  <c r="C14" i="4"/>
  <c r="L13" i="4"/>
  <c r="I13" i="4"/>
  <c r="H13" i="4"/>
  <c r="G13" i="4"/>
  <c r="F13" i="4"/>
  <c r="E13" i="4"/>
  <c r="D13" i="4"/>
  <c r="C13" i="4"/>
  <c r="L12" i="4"/>
  <c r="I12" i="4"/>
  <c r="H12" i="4"/>
  <c r="G12" i="4"/>
  <c r="F12" i="4"/>
  <c r="E12" i="4"/>
  <c r="D12" i="4"/>
  <c r="C12" i="4"/>
  <c r="L11" i="4"/>
  <c r="I11" i="4"/>
  <c r="H11" i="4"/>
  <c r="G11" i="4"/>
  <c r="F11" i="4"/>
  <c r="E11" i="4"/>
  <c r="D11" i="4"/>
  <c r="C11" i="4"/>
  <c r="L10" i="4"/>
  <c r="I10" i="4"/>
  <c r="H10" i="4"/>
  <c r="G10" i="4"/>
  <c r="F10" i="4"/>
  <c r="E10" i="4"/>
  <c r="D10" i="4"/>
  <c r="C10" i="4"/>
  <c r="L9" i="4"/>
  <c r="I9" i="4"/>
  <c r="H9" i="4"/>
  <c r="G9" i="4"/>
  <c r="F9" i="4"/>
  <c r="E9" i="4"/>
  <c r="D9" i="4"/>
  <c r="C9" i="4"/>
  <c r="L8" i="4"/>
  <c r="I8" i="4"/>
  <c r="H8" i="4"/>
  <c r="G8" i="4"/>
  <c r="F8" i="4"/>
  <c r="E8" i="4"/>
  <c r="D8" i="4"/>
  <c r="C8" i="4"/>
  <c r="L7" i="4"/>
  <c r="I7" i="4"/>
  <c r="H7" i="4"/>
  <c r="G7" i="4"/>
  <c r="F7" i="4"/>
  <c r="E7" i="4"/>
  <c r="D7" i="4"/>
  <c r="C7" i="4"/>
  <c r="L6" i="4"/>
  <c r="I6" i="4"/>
  <c r="H6" i="4"/>
  <c r="G6" i="4"/>
  <c r="F6" i="4"/>
  <c r="E6" i="4"/>
  <c r="D6" i="4"/>
  <c r="C6" i="4"/>
  <c r="L5" i="4"/>
  <c r="I5" i="4"/>
  <c r="H5" i="4"/>
  <c r="G5" i="4"/>
  <c r="F5" i="4"/>
  <c r="E5" i="4"/>
  <c r="D5" i="4"/>
  <c r="C5" i="4"/>
  <c r="B26" i="3"/>
  <c r="B25" i="3"/>
  <c r="B27" i="3" s="1"/>
  <c r="B8" i="3"/>
  <c r="B7" i="3"/>
  <c r="B18" i="3"/>
  <c r="B21" i="3"/>
  <c r="B19" i="3"/>
  <c r="B20" i="3"/>
  <c r="H21" i="4" l="1"/>
  <c r="G21" i="4"/>
  <c r="E21" i="4"/>
  <c r="I21" i="4"/>
  <c r="F21" i="4"/>
  <c r="D21" i="4"/>
  <c r="K20" i="4"/>
  <c r="J20" i="4"/>
  <c r="K19" i="4"/>
  <c r="J19" i="4"/>
  <c r="K18" i="4"/>
  <c r="J18" i="4"/>
  <c r="K17" i="4"/>
  <c r="J17" i="4"/>
  <c r="K15" i="4"/>
  <c r="J15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K6" i="4"/>
  <c r="J6" i="4"/>
  <c r="J5" i="4"/>
  <c r="K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4" authorId="0" shapeId="0" xr:uid="{00000000-0006-0000-0100-000001000000}">
      <text>
        <r>
          <rPr>
            <sz val="10"/>
            <rFont val="Arial"/>
            <family val="2"/>
          </rPr>
          <t>Direct + indirect hours (plus supervision hours only if Setup says your board counts them).</t>
        </r>
      </text>
    </comment>
    <comment ref="K4" authorId="0" shapeId="0" xr:uid="{00000000-0006-0000-0100-000002000000}">
      <text>
        <r>
          <rPr>
            <sz val="10"/>
            <rFont val="Arial"/>
            <family val="2"/>
          </rPr>
          <t>Cumulative hours worked divided by your ratio on the Setup tab (40 = 1:40).</t>
        </r>
      </text>
    </comment>
  </commentList>
</comments>
</file>

<file path=xl/sharedStrings.xml><?xml version="1.0" encoding="utf-8"?>
<sst xmlns="http://schemas.openxmlformats.org/spreadsheetml/2006/main" count="107" uniqueCount="99">
  <si>
    <t>Licensure Hour Tracker</t>
  </si>
  <si>
    <t>Start here: fill in the yellow cells, then log your hours each week on the 'Weekly Log' tab.</t>
  </si>
  <si>
    <t>Your info</t>
  </si>
  <si>
    <t>Supervisee name</t>
  </si>
  <si>
    <t>License you're working toward</t>
  </si>
  <si>
    <t>e.g., LPC, LMFT, LCSW</t>
  </si>
  <si>
    <t>State / board</t>
  </si>
  <si>
    <t>Supervisor name</t>
  </si>
  <si>
    <t>Supervision start date</t>
  </si>
  <si>
    <t>Date your qualifying hours began. Quarters on the 'Quarterly Report' tab count from here.</t>
  </si>
  <si>
    <t>Your board's requirements (confirm with your board; rules vary)</t>
  </si>
  <si>
    <t>Total hours required</t>
  </si>
  <si>
    <t>Direct + indirect hours</t>
  </si>
  <si>
    <t>Minimum direct client hours</t>
  </si>
  <si>
    <t>Enter your board's minimum. Leave at 0 if not tracked.</t>
  </si>
  <si>
    <t>Supervision ratio: 1 hour per ___ hours worked</t>
  </si>
  <si>
    <t>1:40 means 1 hour of supervision for every 40 hours worked</t>
  </si>
  <si>
    <t>Count supervision hours toward total?</t>
  </si>
  <si>
    <t>No</t>
  </si>
  <si>
    <t>Pick Yes only if your board counts supervision time as qualifying hours</t>
  </si>
  <si>
    <t>How to use this tracker</t>
  </si>
  <si>
    <t>1. Fill in the yellow cells above (blue text = cells you edit; black = formulas, don't overwrite).</t>
  </si>
  <si>
    <t>2. Each week, add one row on 'Weekly Log': enter the Monday of that week and your hours.</t>
  </si>
  <si>
    <t>3. Direct = face-to-face client contact. Indirect = notes, treatment planning, consultation, admin tied to your caseload (check your board's definitions).</t>
  </si>
  <si>
    <t>4. 'Dashboard' shows total progress, your supervision ratio, and a projected completion date.</t>
  </si>
  <si>
    <t>5. 'Quarterly Report' totals each quarter so you can copy numbers onto your board submission.</t>
  </si>
  <si>
    <t>6. A week is counted in the quarter in which its Monday falls.</t>
  </si>
  <si>
    <t>Disclaimer: This is an organizational tool, not an official board form. Always verify requirements and definitions with your licensing board.</t>
  </si>
  <si>
    <t>Weekly Hour Log</t>
  </si>
  <si>
    <t>One row per week. Edit blue cells only. The grey row is an example and is not counted.</t>
  </si>
  <si>
    <t>Week starting (Monday)</t>
  </si>
  <si>
    <t>Week ending</t>
  </si>
  <si>
    <t>Direct client hours</t>
  </si>
  <si>
    <t>Indirect hours</t>
  </si>
  <si>
    <t>Individual supervision hrs</t>
  </si>
  <si>
    <t>Group supervision hrs</t>
  </si>
  <si>
    <t>Total hours this week</t>
  </si>
  <si>
    <t>Supervision hrs this week</t>
  </si>
  <si>
    <t>Cumulative hours</t>
  </si>
  <si>
    <t>Cumulative supervision hrs</t>
  </si>
  <si>
    <t>Supervision required to date</t>
  </si>
  <si>
    <t>Surplus / (deficit)</t>
  </si>
  <si>
    <t>Ratio status</t>
  </si>
  <si>
    <t>Notes</t>
  </si>
  <si>
    <t>EXAMPLE ROW (not counted). Started at new site; first group supervision next week.</t>
  </si>
  <si>
    <t>Progress Dashboard</t>
  </si>
  <si>
    <t>Everything here updates automatically from your Weekly Log.</t>
  </si>
  <si>
    <t>Total hours</t>
  </si>
  <si>
    <t>Hours required</t>
  </si>
  <si>
    <t>Hours completed</t>
  </si>
  <si>
    <t>Hours remaining</t>
  </si>
  <si>
    <t>Percent complete</t>
  </si>
  <si>
    <t>Direct vs. indirect</t>
  </si>
  <si>
    <t>Direct hours minimum</t>
  </si>
  <si>
    <t>Direct hours still needed</t>
  </si>
  <si>
    <t>"n/a" means no direct minimum was entered on Setup</t>
  </si>
  <si>
    <t>Supervision ratio</t>
  </si>
  <si>
    <t>Supervision hours completed</t>
  </si>
  <si>
    <t>Hours worked divided by the ratio on Setup</t>
  </si>
  <si>
    <t>Negative means you need more supervision to stay compliant</t>
  </si>
  <si>
    <t>Current ratio (1 : hours worked)</t>
  </si>
  <si>
    <t>Your ratio must be 1:40 or better (a smaller number after the colon)</t>
  </si>
  <si>
    <t>Pace</t>
  </si>
  <si>
    <t>Weeks logged</t>
  </si>
  <si>
    <t>Average hours per week</t>
  </si>
  <si>
    <t>Last week logged ending</t>
  </si>
  <si>
    <t>Projected completion date</t>
  </si>
  <si>
    <t>Assumes you keep your current average weekly hours</t>
  </si>
  <si>
    <t>Quarters count from your supervision start date on Setup. Each week counts in the quarter containing its Monday.</t>
  </si>
  <si>
    <t>Quarter</t>
  </si>
  <si>
    <t>Start</t>
  </si>
  <si>
    <t>End</t>
  </si>
  <si>
    <t>Direct hours</t>
  </si>
  <si>
    <t>Individual supervision</t>
  </si>
  <si>
    <t>Group supervision</t>
  </si>
  <si>
    <t>Total supervision</t>
  </si>
  <si>
    <t>Ratio (1 : hours)</t>
  </si>
  <si>
    <t>Meets ratio?</t>
  </si>
  <si>
    <t>Submitted to board (date)</t>
  </si>
  <si>
    <t>Supervisor signed? (Y/N)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</si>
  <si>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</si>
  <si>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</si>
  <si>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</si>
  <si>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</si>
  <si>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</si>
  <si>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</si>
  <si>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</si>
  <si>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</si>
  <si>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</si>
  <si>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</si>
  <si>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</si>
  <si>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</si>
  <si>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</si>
  <si>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</si>
  <si>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</si>
  <si>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</si>
  <si>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Total</t>
  </si>
  <si>
    <t>Note: 'Meets ratio?' compares supervision hours in that quarter alone to hours worked that quarter. Many boards assess the ratio cumulatively, so also check the Dashboard.</t>
  </si>
  <si>
    <t>Quarterly Board Submission Summary (this is NOT the official report you submit to the board)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</si>
</sst>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 d&quot;, &quot;yyyy"/>
    <numFmt numFmtId="165" formatCode="#,##0.0"/>
    <numFmt numFmtId="166" formatCode="#,##0.0;\(#,##0.0\);0.0"/>
    <numFmt numFmtId="167" formatCode="0.0%"/>
  </numFmts>
  <fonts count="10" x14ac:knownFonts="1">
    <font>
      <sz val="11"/>
      <color theme="1"/>
      <name val="Calibri"/>
      <family val="2"/>
      <charset val="1"/>
    </font>
    <font>
      <b/>
      <sz val="16"/>
      <color rgb="FF2F5D62"/>
      <name val="Arial"/>
      <charset val="1"/>
    </font>
    <font>
      <i/>
      <sz val="10"/>
      <color rgb="FF595959"/>
      <name val="Arial"/>
      <charset val="1"/>
    </font>
    <font>
      <b/>
      <sz val="11"/>
      <color rgb="FF2F5D62"/>
      <name val="Arial"/>
      <charset val="1"/>
    </font>
    <font>
      <sz val="1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i/>
      <sz val="10"/>
      <color rgb="FF7F7F7F"/>
      <name val="Arial"/>
      <charset val="1"/>
    </font>
    <font>
      <sz val="10"/>
      <name val="Arial"/>
      <family val="2"/>
    </font>
    <font>
      <b/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E8F1F2"/>
        <bgColor rgb="FFF2F2F2"/>
      </patternFill>
    </fill>
    <fill>
      <patternFill patternType="solid">
        <fgColor rgb="FFFFF9DB"/>
        <bgColor rgb="FFF2F2F2"/>
      </patternFill>
    </fill>
    <fill>
      <patternFill patternType="solid">
        <fgColor rgb="FF2F5D62"/>
        <bgColor rgb="FF595959"/>
      </patternFill>
    </fill>
    <fill>
      <patternFill patternType="solid">
        <fgColor rgb="FFF2F2F2"/>
        <bgColor rgb="FFE8F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4" fillId="0" borderId="0" xfId="0" applyFont="1"/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3" fontId="5" fillId="3" borderId="1" xfId="0" applyNumberFormat="1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/>
    <xf numFmtId="165" fontId="7" fillId="5" borderId="1" xfId="0" applyNumberFormat="1" applyFont="1" applyFill="1" applyBorder="1"/>
    <xf numFmtId="0" fontId="7" fillId="5" borderId="1" xfId="0" applyFont="1" applyFill="1" applyBorder="1"/>
    <xf numFmtId="164" fontId="5" fillId="3" borderId="1" xfId="0" applyNumberFormat="1" applyFont="1" applyFill="1" applyBorder="1"/>
    <xf numFmtId="164" fontId="4" fillId="0" borderId="1" xfId="0" applyNumberFormat="1" applyFont="1" applyBorder="1"/>
    <xf numFmtId="165" fontId="5" fillId="3" borderId="1" xfId="0" applyNumberFormat="1" applyFont="1" applyFill="1" applyBorder="1"/>
    <xf numFmtId="165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3" borderId="1" xfId="0" applyFont="1" applyFill="1" applyBorder="1"/>
    <xf numFmtId="3" fontId="4" fillId="0" borderId="1" xfId="0" applyNumberFormat="1" applyFont="1" applyBorder="1" applyAlignment="1">
      <alignment horizontal="right"/>
    </xf>
    <xf numFmtId="0" fontId="9" fillId="0" borderId="0" xfId="0" applyFont="1"/>
    <xf numFmtId="165" fontId="9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7" fontId="9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1" xfId="0" applyFont="1" applyBorder="1"/>
    <xf numFmtId="165" fontId="9" fillId="0" borderId="1" xfId="0" applyNumberFormat="1" applyFont="1" applyBorder="1"/>
  </cellXfs>
  <cellStyles count="1">
    <cellStyle name="Normal" xfId="0" builtinId="0"/>
  </cellStyles>
  <dxfs count="6">
    <dxf>
      <font>
        <color rgb="FF9C0006"/>
        <name val="Arial"/>
        <charset val="1"/>
      </font>
      <fill>
        <patternFill>
          <bgColor rgb="FFFFC7CE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  <dxf>
      <font>
        <color rgb="FF9C0006"/>
        <name val="Arial"/>
        <charset val="1"/>
      </font>
      <fill>
        <patternFill>
          <bgColor rgb="FFFFC7CE"/>
        </patternFill>
      </fill>
    </dxf>
    <dxf>
      <font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9DB"/>
      <rgbColor rgb="FFE8F1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5D6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zoomScaleNormal="100" workbookViewId="0">
      <selection activeCell="A5" sqref="A5"/>
    </sheetView>
  </sheetViews>
  <sheetFormatPr defaultColWidth="8.7109375" defaultRowHeight="15" x14ac:dyDescent="0.25"/>
  <cols>
    <col min="1" max="1" width="48" customWidth="1"/>
    <col min="2" max="2" width="22" customWidth="1"/>
    <col min="3" max="3" width="80" customWidth="1"/>
  </cols>
  <sheetData>
    <row r="1" spans="1:3" ht="20.25" x14ac:dyDescent="0.3">
      <c r="A1" s="1" t="s">
        <v>0</v>
      </c>
    </row>
    <row r="2" spans="1:3" x14ac:dyDescent="0.25">
      <c r="A2" s="2" t="s">
        <v>1</v>
      </c>
    </row>
    <row r="4" spans="1:3" x14ac:dyDescent="0.25">
      <c r="A4" s="3" t="s">
        <v>2</v>
      </c>
      <c r="B4" s="4"/>
      <c r="C4" s="4"/>
    </row>
    <row r="5" spans="1:3" x14ac:dyDescent="0.25">
      <c r="A5" s="5" t="s">
        <v>3</v>
      </c>
      <c r="B5" s="6"/>
    </row>
    <row r="6" spans="1:3" x14ac:dyDescent="0.25">
      <c r="A6" s="5" t="s">
        <v>4</v>
      </c>
      <c r="B6" s="6"/>
      <c r="C6" s="2" t="s">
        <v>5</v>
      </c>
    </row>
    <row r="7" spans="1:3" x14ac:dyDescent="0.25">
      <c r="A7" s="5" t="s">
        <v>6</v>
      </c>
      <c r="B7" s="6"/>
    </row>
    <row r="8" spans="1:3" x14ac:dyDescent="0.25">
      <c r="A8" s="5" t="s">
        <v>7</v>
      </c>
      <c r="B8" s="6"/>
    </row>
    <row r="9" spans="1:3" x14ac:dyDescent="0.25">
      <c r="A9" s="5" t="s">
        <v>8</v>
      </c>
      <c r="B9" s="7"/>
      <c r="C9" s="2" t="s">
        <v>9</v>
      </c>
    </row>
    <row r="11" spans="1:3" x14ac:dyDescent="0.25">
      <c r="A11" s="3" t="s">
        <v>10</v>
      </c>
      <c r="B11" s="4"/>
      <c r="C11" s="4"/>
    </row>
    <row r="12" spans="1:3" x14ac:dyDescent="0.25">
      <c r="A12" s="5" t="s">
        <v>11</v>
      </c>
      <c r="B12" s="8">
        <v>3000</v>
      </c>
      <c r="C12" s="2" t="s">
        <v>12</v>
      </c>
    </row>
    <row r="13" spans="1:3" x14ac:dyDescent="0.25">
      <c r="A13" s="5" t="s">
        <v>13</v>
      </c>
      <c r="B13" s="8">
        <v>0</v>
      </c>
      <c r="C13" s="2" t="s">
        <v>14</v>
      </c>
    </row>
    <row r="14" spans="1:3" x14ac:dyDescent="0.25">
      <c r="A14" s="5" t="s">
        <v>15</v>
      </c>
      <c r="B14" s="9">
        <v>40</v>
      </c>
      <c r="C14" s="2" t="s">
        <v>16</v>
      </c>
    </row>
    <row r="15" spans="1:3" x14ac:dyDescent="0.25">
      <c r="A15" s="5" t="s">
        <v>17</v>
      </c>
      <c r="B15" s="6" t="s">
        <v>18</v>
      </c>
      <c r="C15" s="2" t="s">
        <v>19</v>
      </c>
    </row>
    <row r="17" spans="1:3" x14ac:dyDescent="0.25">
      <c r="A17" s="3" t="s">
        <v>20</v>
      </c>
      <c r="B17" s="4"/>
      <c r="C17" s="4"/>
    </row>
    <row r="18" spans="1:3" x14ac:dyDescent="0.25">
      <c r="A18" s="5" t="s">
        <v>21</v>
      </c>
    </row>
    <row r="19" spans="1:3" x14ac:dyDescent="0.25">
      <c r="A19" s="5" t="s">
        <v>22</v>
      </c>
    </row>
    <row r="20" spans="1:3" x14ac:dyDescent="0.25">
      <c r="A20" s="5" t="s">
        <v>23</v>
      </c>
    </row>
    <row r="21" spans="1:3" x14ac:dyDescent="0.25">
      <c r="A21" s="5" t="s">
        <v>24</v>
      </c>
    </row>
    <row r="22" spans="1:3" x14ac:dyDescent="0.25">
      <c r="A22" s="5" t="s">
        <v>25</v>
      </c>
    </row>
    <row r="23" spans="1:3" x14ac:dyDescent="0.25">
      <c r="A23" s="5" t="s">
        <v>26</v>
      </c>
    </row>
    <row r="25" spans="1:3" x14ac:dyDescent="0.25">
      <c r="A25" s="2" t="s">
        <v>27</v>
      </c>
    </row>
  </sheetData>
  <dataValidations count="1">
    <dataValidation type="list" sqref="B15" xr:uid="{00000000-0002-0000-0000-000000000000}">
      <formula1>"Yes,No"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5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5" x14ac:dyDescent="0.25"/>
  <cols>
    <col min="1" max="1" width="16" customWidth="1"/>
    <col min="2" max="2" width="14" customWidth="1"/>
    <col min="3" max="3" width="12" customWidth="1"/>
    <col min="4" max="4" width="11" customWidth="1"/>
    <col min="5" max="5" width="14" customWidth="1"/>
    <col min="6" max="6" width="13" customWidth="1"/>
    <col min="7" max="7" width="12" customWidth="1"/>
    <col min="8" max="8" width="14" customWidth="1"/>
    <col min="9" max="9" width="13" customWidth="1"/>
    <col min="10" max="11" width="15" customWidth="1"/>
    <col min="12" max="13" width="13" customWidth="1"/>
    <col min="14" max="14" width="50" customWidth="1"/>
  </cols>
  <sheetData>
    <row r="1" spans="1:14" ht="20.25" x14ac:dyDescent="0.3">
      <c r="A1" s="1" t="s">
        <v>28</v>
      </c>
    </row>
    <row r="2" spans="1:14" x14ac:dyDescent="0.25">
      <c r="A2" s="2" t="s">
        <v>29</v>
      </c>
    </row>
    <row r="4" spans="1:14" ht="42" customHeight="1" x14ac:dyDescent="0.25">
      <c r="A4" s="10" t="s">
        <v>30</v>
      </c>
      <c r="B4" s="10" t="s">
        <v>31</v>
      </c>
      <c r="C4" s="10" t="s">
        <v>32</v>
      </c>
      <c r="D4" s="10" t="s">
        <v>33</v>
      </c>
      <c r="E4" s="10" t="s">
        <v>34</v>
      </c>
      <c r="F4" s="10" t="s">
        <v>35</v>
      </c>
      <c r="G4" s="10" t="s">
        <v>36</v>
      </c>
      <c r="H4" s="10" t="s">
        <v>37</v>
      </c>
      <c r="I4" s="10" t="s">
        <v>38</v>
      </c>
      <c r="J4" s="10" t="s">
        <v>39</v>
      </c>
      <c r="K4" s="10" t="s">
        <v>40</v>
      </c>
      <c r="L4" s="10" t="s">
        <v>41</v>
      </c>
      <c r="M4" s="10" t="s">
        <v>42</v>
      </c>
      <c r="N4" s="10" t="s">
        <v>43</v>
      </c>
    </row>
    <row r="5" spans="1:14" x14ac:dyDescent="0.25">
      <c r="A5" s="11">
        <v>46027</v>
      </c>
      <c r="B5" s="11">
        <f>A5+6</f>
        <v>46033</v>
      </c>
      <c r="C5" s="12">
        <v>18</v>
      </c>
      <c r="D5" s="12">
        <v>12</v>
      </c>
      <c r="E5" s="12">
        <v>1</v>
      </c>
      <c r="F5" s="12">
        <v>0</v>
      </c>
      <c r="G5" s="12">
        <f>C5+D5+IF(Setup!$B$15="Yes",E5+F5,0)</f>
        <v>30</v>
      </c>
      <c r="H5" s="12">
        <f>E5+F5</f>
        <v>1</v>
      </c>
      <c r="I5" s="12"/>
      <c r="J5" s="12"/>
      <c r="K5" s="12"/>
      <c r="L5" s="12"/>
      <c r="M5" s="13"/>
      <c r="N5" s="13" t="s">
        <v>44</v>
      </c>
    </row>
    <row r="6" spans="1:14" x14ac:dyDescent="0.25">
      <c r="A6" s="14"/>
      <c r="B6" s="15" t="str">
        <f t="shared" ref="B6:B37" si="0">IF($A6="","",A6+6)</f>
        <v/>
      </c>
      <c r="C6" s="16"/>
      <c r="D6" s="16"/>
      <c r="E6" s="16"/>
      <c r="F6" s="16"/>
      <c r="G6" s="17" t="str">
        <f>IF($A6="","",C6+D6+IF(Setup!$B$15="Yes",E6+F6,0))</f>
        <v/>
      </c>
      <c r="H6" s="17" t="str">
        <f t="shared" ref="H6:H37" si="1">IF($A6="","",E6+F6)</f>
        <v/>
      </c>
      <c r="I6" s="17" t="str">
        <f>IF($A6="","",SUM(G$6:G6))</f>
        <v/>
      </c>
      <c r="J6" s="17" t="str">
        <f>IF($A6="","",SUM(H$6:H6))</f>
        <v/>
      </c>
      <c r="K6" s="17" t="str">
        <f>IF($A6="","",I6/Setup!$B$14)</f>
        <v/>
      </c>
      <c r="L6" s="18" t="str">
        <f t="shared" ref="L6:L37" si="2">IF($A6="","",J6-K6)</f>
        <v/>
      </c>
      <c r="M6" s="19" t="str">
        <f t="shared" ref="M6:M37" si="3">IF($A6="","",IF(L6&gt;=0,"On track","Behind"))</f>
        <v/>
      </c>
      <c r="N6" s="20"/>
    </row>
    <row r="7" spans="1:14" x14ac:dyDescent="0.25">
      <c r="A7" s="14"/>
      <c r="B7" s="15" t="str">
        <f t="shared" si="0"/>
        <v/>
      </c>
      <c r="C7" s="16"/>
      <c r="D7" s="16"/>
      <c r="E7" s="16"/>
      <c r="F7" s="16"/>
      <c r="G7" s="17" t="str">
        <f>IF($A7="","",C7+D7+IF(Setup!$B$15="Yes",E7+F7,0))</f>
        <v/>
      </c>
      <c r="H7" s="17" t="str">
        <f t="shared" si="1"/>
        <v/>
      </c>
      <c r="I7" s="17" t="str">
        <f>IF($A7="","",SUM(G$6:G7))</f>
        <v/>
      </c>
      <c r="J7" s="17" t="str">
        <f>IF($A7="","",SUM(H$6:H7))</f>
        <v/>
      </c>
      <c r="K7" s="17" t="str">
        <f>IF($A7="","",I7/Setup!$B$14)</f>
        <v/>
      </c>
      <c r="L7" s="18" t="str">
        <f t="shared" si="2"/>
        <v/>
      </c>
      <c r="M7" s="19" t="str">
        <f t="shared" si="3"/>
        <v/>
      </c>
      <c r="N7" s="20"/>
    </row>
    <row r="8" spans="1:14" x14ac:dyDescent="0.25">
      <c r="A8" s="14"/>
      <c r="B8" s="15" t="str">
        <f t="shared" si="0"/>
        <v/>
      </c>
      <c r="C8" s="16"/>
      <c r="D8" s="16"/>
      <c r="E8" s="16"/>
      <c r="F8" s="16"/>
      <c r="G8" s="17" t="str">
        <f>IF($A8="","",C8+D8+IF(Setup!$B$15="Yes",E8+F8,0))</f>
        <v/>
      </c>
      <c r="H8" s="17" t="str">
        <f t="shared" si="1"/>
        <v/>
      </c>
      <c r="I8" s="17" t="str">
        <f>IF($A8="","",SUM(G$6:G8))</f>
        <v/>
      </c>
      <c r="J8" s="17" t="str">
        <f>IF($A8="","",SUM(H$6:H8))</f>
        <v/>
      </c>
      <c r="K8" s="17" t="str">
        <f>IF($A8="","",I8/Setup!$B$14)</f>
        <v/>
      </c>
      <c r="L8" s="18" t="str">
        <f t="shared" si="2"/>
        <v/>
      </c>
      <c r="M8" s="19" t="str">
        <f t="shared" si="3"/>
        <v/>
      </c>
      <c r="N8" s="20"/>
    </row>
    <row r="9" spans="1:14" x14ac:dyDescent="0.25">
      <c r="A9" s="14"/>
      <c r="B9" s="15" t="str">
        <f t="shared" si="0"/>
        <v/>
      </c>
      <c r="C9" s="16"/>
      <c r="D9" s="16"/>
      <c r="E9" s="16"/>
      <c r="F9" s="16"/>
      <c r="G9" s="17" t="str">
        <f>IF($A9="","",C9+D9+IF(Setup!$B$15="Yes",E9+F9,0))</f>
        <v/>
      </c>
      <c r="H9" s="17" t="str">
        <f t="shared" si="1"/>
        <v/>
      </c>
      <c r="I9" s="17" t="str">
        <f>IF($A9="","",SUM(G$6:G9))</f>
        <v/>
      </c>
      <c r="J9" s="17" t="str">
        <f>IF($A9="","",SUM(H$6:H9))</f>
        <v/>
      </c>
      <c r="K9" s="17" t="str">
        <f>IF($A9="","",I9/Setup!$B$14)</f>
        <v/>
      </c>
      <c r="L9" s="18" t="str">
        <f t="shared" si="2"/>
        <v/>
      </c>
      <c r="M9" s="19" t="str">
        <f t="shared" si="3"/>
        <v/>
      </c>
      <c r="N9" s="20"/>
    </row>
    <row r="10" spans="1:14" x14ac:dyDescent="0.25">
      <c r="A10" s="14"/>
      <c r="B10" s="15" t="str">
        <f t="shared" si="0"/>
        <v/>
      </c>
      <c r="C10" s="16"/>
      <c r="D10" s="16"/>
      <c r="E10" s="16"/>
      <c r="F10" s="16"/>
      <c r="G10" s="17" t="str">
        <f>IF($A10="","",C10+D10+IF(Setup!$B$15="Yes",E10+F10,0))</f>
        <v/>
      </c>
      <c r="H10" s="17" t="str">
        <f t="shared" si="1"/>
        <v/>
      </c>
      <c r="I10" s="17" t="str">
        <f>IF($A10="","",SUM(G$6:G10))</f>
        <v/>
      </c>
      <c r="J10" s="17" t="str">
        <f>IF($A10="","",SUM(H$6:H10))</f>
        <v/>
      </c>
      <c r="K10" s="17" t="str">
        <f>IF($A10="","",I10/Setup!$B$14)</f>
        <v/>
      </c>
      <c r="L10" s="18" t="str">
        <f t="shared" si="2"/>
        <v/>
      </c>
      <c r="M10" s="19" t="str">
        <f t="shared" si="3"/>
        <v/>
      </c>
      <c r="N10" s="20"/>
    </row>
    <row r="11" spans="1:14" x14ac:dyDescent="0.25">
      <c r="A11" s="14"/>
      <c r="B11" s="15" t="str">
        <f t="shared" si="0"/>
        <v/>
      </c>
      <c r="C11" s="16"/>
      <c r="D11" s="16"/>
      <c r="E11" s="16"/>
      <c r="F11" s="16"/>
      <c r="G11" s="17" t="str">
        <f>IF($A11="","",C11+D11+IF(Setup!$B$15="Yes",E11+F11,0))</f>
        <v/>
      </c>
      <c r="H11" s="17" t="str">
        <f t="shared" si="1"/>
        <v/>
      </c>
      <c r="I11" s="17" t="str">
        <f>IF($A11="","",SUM(G$6:G11))</f>
        <v/>
      </c>
      <c r="J11" s="17" t="str">
        <f>IF($A11="","",SUM(H$6:H11))</f>
        <v/>
      </c>
      <c r="K11" s="17" t="str">
        <f>IF($A11="","",I11/Setup!$B$14)</f>
        <v/>
      </c>
      <c r="L11" s="18" t="str">
        <f t="shared" si="2"/>
        <v/>
      </c>
      <c r="M11" s="19" t="str">
        <f t="shared" si="3"/>
        <v/>
      </c>
      <c r="N11" s="20"/>
    </row>
    <row r="12" spans="1:14" x14ac:dyDescent="0.25">
      <c r="A12" s="14"/>
      <c r="B12" s="15" t="str">
        <f t="shared" si="0"/>
        <v/>
      </c>
      <c r="C12" s="16"/>
      <c r="D12" s="16"/>
      <c r="E12" s="16"/>
      <c r="F12" s="16"/>
      <c r="G12" s="17" t="str">
        <f>IF($A12="","",C12+D12+IF(Setup!$B$15="Yes",E12+F12,0))</f>
        <v/>
      </c>
      <c r="H12" s="17" t="str">
        <f t="shared" si="1"/>
        <v/>
      </c>
      <c r="I12" s="17" t="str">
        <f>IF($A12="","",SUM(G$6:G12))</f>
        <v/>
      </c>
      <c r="J12" s="17" t="str">
        <f>IF($A12="","",SUM(H$6:H12))</f>
        <v/>
      </c>
      <c r="K12" s="17" t="str">
        <f>IF($A12="","",I12/Setup!$B$14)</f>
        <v/>
      </c>
      <c r="L12" s="18" t="str">
        <f t="shared" si="2"/>
        <v/>
      </c>
      <c r="M12" s="19" t="str">
        <f t="shared" si="3"/>
        <v/>
      </c>
      <c r="N12" s="20"/>
    </row>
    <row r="13" spans="1:14" x14ac:dyDescent="0.25">
      <c r="A13" s="14"/>
      <c r="B13" s="15" t="str">
        <f t="shared" si="0"/>
        <v/>
      </c>
      <c r="C13" s="16"/>
      <c r="D13" s="16"/>
      <c r="E13" s="16"/>
      <c r="F13" s="16"/>
      <c r="G13" s="17" t="str">
        <f>IF($A13="","",C13+D13+IF(Setup!$B$15="Yes",E13+F13,0))</f>
        <v/>
      </c>
      <c r="H13" s="17" t="str">
        <f t="shared" si="1"/>
        <v/>
      </c>
      <c r="I13" s="17" t="str">
        <f>IF($A13="","",SUM(G$6:G13))</f>
        <v/>
      </c>
      <c r="J13" s="17" t="str">
        <f>IF($A13="","",SUM(H$6:H13))</f>
        <v/>
      </c>
      <c r="K13" s="17" t="str">
        <f>IF($A13="","",I13/Setup!$B$14)</f>
        <v/>
      </c>
      <c r="L13" s="18" t="str">
        <f t="shared" si="2"/>
        <v/>
      </c>
      <c r="M13" s="19" t="str">
        <f t="shared" si="3"/>
        <v/>
      </c>
      <c r="N13" s="20"/>
    </row>
    <row r="14" spans="1:14" x14ac:dyDescent="0.25">
      <c r="A14" s="14"/>
      <c r="B14" s="15" t="str">
        <f t="shared" si="0"/>
        <v/>
      </c>
      <c r="C14" s="16"/>
      <c r="D14" s="16"/>
      <c r="E14" s="16"/>
      <c r="F14" s="16"/>
      <c r="G14" s="17" t="str">
        <f>IF($A14="","",C14+D14+IF(Setup!$B$15="Yes",E14+F14,0))</f>
        <v/>
      </c>
      <c r="H14" s="17" t="str">
        <f t="shared" si="1"/>
        <v/>
      </c>
      <c r="I14" s="17" t="str">
        <f>IF($A14="","",SUM(G$6:G14))</f>
        <v/>
      </c>
      <c r="J14" s="17" t="str">
        <f>IF($A14="","",SUM(H$6:H14))</f>
        <v/>
      </c>
      <c r="K14" s="17" t="str">
        <f>IF($A14="","",I14/Setup!$B$14)</f>
        <v/>
      </c>
      <c r="L14" s="18" t="str">
        <f t="shared" si="2"/>
        <v/>
      </c>
      <c r="M14" s="19" t="str">
        <f t="shared" si="3"/>
        <v/>
      </c>
      <c r="N14" s="20"/>
    </row>
    <row r="15" spans="1:14" x14ac:dyDescent="0.25">
      <c r="A15" s="14"/>
      <c r="B15" s="15" t="str">
        <f t="shared" si="0"/>
        <v/>
      </c>
      <c r="C15" s="16"/>
      <c r="D15" s="16"/>
      <c r="E15" s="16"/>
      <c r="F15" s="16"/>
      <c r="G15" s="17" t="str">
        <f>IF($A15="","",C15+D15+IF(Setup!$B$15="Yes",E15+F15,0))</f>
        <v/>
      </c>
      <c r="H15" s="17" t="str">
        <f t="shared" si="1"/>
        <v/>
      </c>
      <c r="I15" s="17" t="str">
        <f>IF($A15="","",SUM(G$6:G15))</f>
        <v/>
      </c>
      <c r="J15" s="17" t="str">
        <f>IF($A15="","",SUM(H$6:H15))</f>
        <v/>
      </c>
      <c r="K15" s="17" t="str">
        <f>IF($A15="","",I15/Setup!$B$14)</f>
        <v/>
      </c>
      <c r="L15" s="18" t="str">
        <f t="shared" si="2"/>
        <v/>
      </c>
      <c r="M15" s="19" t="str">
        <f t="shared" si="3"/>
        <v/>
      </c>
      <c r="N15" s="20"/>
    </row>
    <row r="16" spans="1:14" x14ac:dyDescent="0.25">
      <c r="A16" s="14"/>
      <c r="B16" s="15" t="str">
        <f t="shared" si="0"/>
        <v/>
      </c>
      <c r="C16" s="16"/>
      <c r="D16" s="16"/>
      <c r="E16" s="16"/>
      <c r="F16" s="16"/>
      <c r="G16" s="17" t="str">
        <f>IF($A16="","",C16+D16+IF(Setup!$B$15="Yes",E16+F16,0))</f>
        <v/>
      </c>
      <c r="H16" s="17" t="str">
        <f t="shared" si="1"/>
        <v/>
      </c>
      <c r="I16" s="17" t="str">
        <f>IF($A16="","",SUM(G$6:G16))</f>
        <v/>
      </c>
      <c r="J16" s="17" t="str">
        <f>IF($A16="","",SUM(H$6:H16))</f>
        <v/>
      </c>
      <c r="K16" s="17" t="str">
        <f>IF($A16="","",I16/Setup!$B$14)</f>
        <v/>
      </c>
      <c r="L16" s="18" t="str">
        <f t="shared" si="2"/>
        <v/>
      </c>
      <c r="M16" s="19" t="str">
        <f t="shared" si="3"/>
        <v/>
      </c>
      <c r="N16" s="20"/>
    </row>
    <row r="17" spans="1:14" x14ac:dyDescent="0.25">
      <c r="A17" s="14"/>
      <c r="B17" s="15" t="str">
        <f t="shared" si="0"/>
        <v/>
      </c>
      <c r="C17" s="16"/>
      <c r="D17" s="16"/>
      <c r="E17" s="16"/>
      <c r="F17" s="16"/>
      <c r="G17" s="17" t="str">
        <f>IF($A17="","",C17+D17+IF(Setup!$B$15="Yes",E17+F17,0))</f>
        <v/>
      </c>
      <c r="H17" s="17" t="str">
        <f t="shared" si="1"/>
        <v/>
      </c>
      <c r="I17" s="17" t="str">
        <f>IF($A17="","",SUM(G$6:G17))</f>
        <v/>
      </c>
      <c r="J17" s="17" t="str">
        <f>IF($A17="","",SUM(H$6:H17))</f>
        <v/>
      </c>
      <c r="K17" s="17" t="str">
        <f>IF($A17="","",I17/Setup!$B$14)</f>
        <v/>
      </c>
      <c r="L17" s="18" t="str">
        <f t="shared" si="2"/>
        <v/>
      </c>
      <c r="M17" s="19" t="str">
        <f t="shared" si="3"/>
        <v/>
      </c>
      <c r="N17" s="20"/>
    </row>
    <row r="18" spans="1:14" x14ac:dyDescent="0.25">
      <c r="A18" s="14"/>
      <c r="B18" s="15" t="str">
        <f t="shared" si="0"/>
        <v/>
      </c>
      <c r="C18" s="16"/>
      <c r="D18" s="16"/>
      <c r="E18" s="16"/>
      <c r="F18" s="16"/>
      <c r="G18" s="17" t="str">
        <f>IF($A18="","",C18+D18+IF(Setup!$B$15="Yes",E18+F18,0))</f>
        <v/>
      </c>
      <c r="H18" s="17" t="str">
        <f t="shared" si="1"/>
        <v/>
      </c>
      <c r="I18" s="17" t="str">
        <f>IF($A18="","",SUM(G$6:G18))</f>
        <v/>
      </c>
      <c r="J18" s="17" t="str">
        <f>IF($A18="","",SUM(H$6:H18))</f>
        <v/>
      </c>
      <c r="K18" s="17" t="str">
        <f>IF($A18="","",I18/Setup!$B$14)</f>
        <v/>
      </c>
      <c r="L18" s="18" t="str">
        <f t="shared" si="2"/>
        <v/>
      </c>
      <c r="M18" s="19" t="str">
        <f t="shared" si="3"/>
        <v/>
      </c>
      <c r="N18" s="20"/>
    </row>
    <row r="19" spans="1:14" x14ac:dyDescent="0.25">
      <c r="A19" s="14"/>
      <c r="B19" s="15" t="str">
        <f t="shared" si="0"/>
        <v/>
      </c>
      <c r="C19" s="16"/>
      <c r="D19" s="16"/>
      <c r="E19" s="16"/>
      <c r="F19" s="16"/>
      <c r="G19" s="17" t="str">
        <f>IF($A19="","",C19+D19+IF(Setup!$B$15="Yes",E19+F19,0))</f>
        <v/>
      </c>
      <c r="H19" s="17" t="str">
        <f t="shared" si="1"/>
        <v/>
      </c>
      <c r="I19" s="17" t="str">
        <f>IF($A19="","",SUM(G$6:G19))</f>
        <v/>
      </c>
      <c r="J19" s="17" t="str">
        <f>IF($A19="","",SUM(H$6:H19))</f>
        <v/>
      </c>
      <c r="K19" s="17" t="str">
        <f>IF($A19="","",I19/Setup!$B$14)</f>
        <v/>
      </c>
      <c r="L19" s="18" t="str">
        <f t="shared" si="2"/>
        <v/>
      </c>
      <c r="M19" s="19" t="str">
        <f t="shared" si="3"/>
        <v/>
      </c>
      <c r="N19" s="20"/>
    </row>
    <row r="20" spans="1:14" x14ac:dyDescent="0.25">
      <c r="A20" s="14"/>
      <c r="B20" s="15" t="str">
        <f t="shared" si="0"/>
        <v/>
      </c>
      <c r="C20" s="16"/>
      <c r="D20" s="16"/>
      <c r="E20" s="16"/>
      <c r="F20" s="16"/>
      <c r="G20" s="17" t="str">
        <f>IF($A20="","",C20+D20+IF(Setup!$B$15="Yes",E20+F20,0))</f>
        <v/>
      </c>
      <c r="H20" s="17" t="str">
        <f t="shared" si="1"/>
        <v/>
      </c>
      <c r="I20" s="17" t="str">
        <f>IF($A20="","",SUM(G$6:G20))</f>
        <v/>
      </c>
      <c r="J20" s="17" t="str">
        <f>IF($A20="","",SUM(H$6:H20))</f>
        <v/>
      </c>
      <c r="K20" s="17" t="str">
        <f>IF($A20="","",I20/Setup!$B$14)</f>
        <v/>
      </c>
      <c r="L20" s="18" t="str">
        <f t="shared" si="2"/>
        <v/>
      </c>
      <c r="M20" s="19" t="str">
        <f t="shared" si="3"/>
        <v/>
      </c>
      <c r="N20" s="20"/>
    </row>
    <row r="21" spans="1:14" x14ac:dyDescent="0.25">
      <c r="A21" s="14"/>
      <c r="B21" s="15" t="str">
        <f t="shared" si="0"/>
        <v/>
      </c>
      <c r="C21" s="16"/>
      <c r="D21" s="16"/>
      <c r="E21" s="16"/>
      <c r="F21" s="16"/>
      <c r="G21" s="17" t="str">
        <f>IF($A21="","",C21+D21+IF(Setup!$B$15="Yes",E21+F21,0))</f>
        <v/>
      </c>
      <c r="H21" s="17" t="str">
        <f t="shared" si="1"/>
        <v/>
      </c>
      <c r="I21" s="17" t="str">
        <f>IF($A21="","",SUM(G$6:G21))</f>
        <v/>
      </c>
      <c r="J21" s="17" t="str">
        <f>IF($A21="","",SUM(H$6:H21))</f>
        <v/>
      </c>
      <c r="K21" s="17" t="str">
        <f>IF($A21="","",I21/Setup!$B$14)</f>
        <v/>
      </c>
      <c r="L21" s="18" t="str">
        <f t="shared" si="2"/>
        <v/>
      </c>
      <c r="M21" s="19" t="str">
        <f t="shared" si="3"/>
        <v/>
      </c>
      <c r="N21" s="20"/>
    </row>
    <row r="22" spans="1:14" x14ac:dyDescent="0.25">
      <c r="A22" s="14"/>
      <c r="B22" s="15" t="str">
        <f t="shared" si="0"/>
        <v/>
      </c>
      <c r="C22" s="16"/>
      <c r="D22" s="16"/>
      <c r="E22" s="16"/>
      <c r="F22" s="16"/>
      <c r="G22" s="17" t="str">
        <f>IF($A22="","",C22+D22+IF(Setup!$B$15="Yes",E22+F22,0))</f>
        <v/>
      </c>
      <c r="H22" s="17" t="str">
        <f t="shared" si="1"/>
        <v/>
      </c>
      <c r="I22" s="17" t="str">
        <f>IF($A22="","",SUM(G$6:G22))</f>
        <v/>
      </c>
      <c r="J22" s="17" t="str">
        <f>IF($A22="","",SUM(H$6:H22))</f>
        <v/>
      </c>
      <c r="K22" s="17" t="str">
        <f>IF($A22="","",I22/Setup!$B$14)</f>
        <v/>
      </c>
      <c r="L22" s="18" t="str">
        <f t="shared" si="2"/>
        <v/>
      </c>
      <c r="M22" s="19" t="str">
        <f t="shared" si="3"/>
        <v/>
      </c>
      <c r="N22" s="20"/>
    </row>
    <row r="23" spans="1:14" x14ac:dyDescent="0.25">
      <c r="A23" s="14"/>
      <c r="B23" s="15" t="str">
        <f t="shared" si="0"/>
        <v/>
      </c>
      <c r="C23" s="16"/>
      <c r="D23" s="16"/>
      <c r="E23" s="16"/>
      <c r="F23" s="16"/>
      <c r="G23" s="17" t="str">
        <f>IF($A23="","",C23+D23+IF(Setup!$B$15="Yes",E23+F23,0))</f>
        <v/>
      </c>
      <c r="H23" s="17" t="str">
        <f t="shared" si="1"/>
        <v/>
      </c>
      <c r="I23" s="17" t="str">
        <f>IF($A23="","",SUM(G$6:G23))</f>
        <v/>
      </c>
      <c r="J23" s="17" t="str">
        <f>IF($A23="","",SUM(H$6:H23))</f>
        <v/>
      </c>
      <c r="K23" s="17" t="str">
        <f>IF($A23="","",I23/Setup!$B$14)</f>
        <v/>
      </c>
      <c r="L23" s="18" t="str">
        <f t="shared" si="2"/>
        <v/>
      </c>
      <c r="M23" s="19" t="str">
        <f t="shared" si="3"/>
        <v/>
      </c>
      <c r="N23" s="20"/>
    </row>
    <row r="24" spans="1:14" x14ac:dyDescent="0.25">
      <c r="A24" s="14"/>
      <c r="B24" s="15" t="str">
        <f t="shared" si="0"/>
        <v/>
      </c>
      <c r="C24" s="16"/>
      <c r="D24" s="16"/>
      <c r="E24" s="16"/>
      <c r="F24" s="16"/>
      <c r="G24" s="17" t="str">
        <f>IF($A24="","",C24+D24+IF(Setup!$B$15="Yes",E24+F24,0))</f>
        <v/>
      </c>
      <c r="H24" s="17" t="str">
        <f t="shared" si="1"/>
        <v/>
      </c>
      <c r="I24" s="17" t="str">
        <f>IF($A24="","",SUM(G$6:G24))</f>
        <v/>
      </c>
      <c r="J24" s="17" t="str">
        <f>IF($A24="","",SUM(H$6:H24))</f>
        <v/>
      </c>
      <c r="K24" s="17" t="str">
        <f>IF($A24="","",I24/Setup!$B$14)</f>
        <v/>
      </c>
      <c r="L24" s="18" t="str">
        <f t="shared" si="2"/>
        <v/>
      </c>
      <c r="M24" s="19" t="str">
        <f t="shared" si="3"/>
        <v/>
      </c>
      <c r="N24" s="20"/>
    </row>
    <row r="25" spans="1:14" x14ac:dyDescent="0.25">
      <c r="A25" s="14"/>
      <c r="B25" s="15" t="str">
        <f t="shared" si="0"/>
        <v/>
      </c>
      <c r="C25" s="16"/>
      <c r="D25" s="16"/>
      <c r="E25" s="16"/>
      <c r="F25" s="16"/>
      <c r="G25" s="17" t="str">
        <f>IF($A25="","",C25+D25+IF(Setup!$B$15="Yes",E25+F25,0))</f>
        <v/>
      </c>
      <c r="H25" s="17" t="str">
        <f t="shared" si="1"/>
        <v/>
      </c>
      <c r="I25" s="17" t="str">
        <f>IF($A25="","",SUM(G$6:G25))</f>
        <v/>
      </c>
      <c r="J25" s="17" t="str">
        <f>IF($A25="","",SUM(H$6:H25))</f>
        <v/>
      </c>
      <c r="K25" s="17" t="str">
        <f>IF($A25="","",I25/Setup!$B$14)</f>
        <v/>
      </c>
      <c r="L25" s="18" t="str">
        <f t="shared" si="2"/>
        <v/>
      </c>
      <c r="M25" s="19" t="str">
        <f t="shared" si="3"/>
        <v/>
      </c>
      <c r="N25" s="20"/>
    </row>
    <row r="26" spans="1:14" x14ac:dyDescent="0.25">
      <c r="A26" s="14"/>
      <c r="B26" s="15" t="str">
        <f t="shared" si="0"/>
        <v/>
      </c>
      <c r="C26" s="16"/>
      <c r="D26" s="16"/>
      <c r="E26" s="16"/>
      <c r="F26" s="16"/>
      <c r="G26" s="17" t="str">
        <f>IF($A26="","",C26+D26+IF(Setup!$B$15="Yes",E26+F26,0))</f>
        <v/>
      </c>
      <c r="H26" s="17" t="str">
        <f t="shared" si="1"/>
        <v/>
      </c>
      <c r="I26" s="17" t="str">
        <f>IF($A26="","",SUM(G$6:G26))</f>
        <v/>
      </c>
      <c r="J26" s="17" t="str">
        <f>IF($A26="","",SUM(H$6:H26))</f>
        <v/>
      </c>
      <c r="K26" s="17" t="str">
        <f>IF($A26="","",I26/Setup!$B$14)</f>
        <v/>
      </c>
      <c r="L26" s="18" t="str">
        <f t="shared" si="2"/>
        <v/>
      </c>
      <c r="M26" s="19" t="str">
        <f t="shared" si="3"/>
        <v/>
      </c>
      <c r="N26" s="20"/>
    </row>
    <row r="27" spans="1:14" x14ac:dyDescent="0.25">
      <c r="A27" s="14"/>
      <c r="B27" s="15" t="str">
        <f t="shared" si="0"/>
        <v/>
      </c>
      <c r="C27" s="16"/>
      <c r="D27" s="16"/>
      <c r="E27" s="16"/>
      <c r="F27" s="16"/>
      <c r="G27" s="17" t="str">
        <f>IF($A27="","",C27+D27+IF(Setup!$B$15="Yes",E27+F27,0))</f>
        <v/>
      </c>
      <c r="H27" s="17" t="str">
        <f t="shared" si="1"/>
        <v/>
      </c>
      <c r="I27" s="17" t="str">
        <f>IF($A27="","",SUM(G$6:G27))</f>
        <v/>
      </c>
      <c r="J27" s="17" t="str">
        <f>IF($A27="","",SUM(H$6:H27))</f>
        <v/>
      </c>
      <c r="K27" s="17" t="str">
        <f>IF($A27="","",I27/Setup!$B$14)</f>
        <v/>
      </c>
      <c r="L27" s="18" t="str">
        <f t="shared" si="2"/>
        <v/>
      </c>
      <c r="M27" s="19" t="str">
        <f t="shared" si="3"/>
        <v/>
      </c>
      <c r="N27" s="20"/>
    </row>
    <row r="28" spans="1:14" x14ac:dyDescent="0.25">
      <c r="A28" s="14"/>
      <c r="B28" s="15" t="str">
        <f t="shared" si="0"/>
        <v/>
      </c>
      <c r="C28" s="16"/>
      <c r="D28" s="16"/>
      <c r="E28" s="16"/>
      <c r="F28" s="16"/>
      <c r="G28" s="17" t="str">
        <f>IF($A28="","",C28+D28+IF(Setup!$B$15="Yes",E28+F28,0))</f>
        <v/>
      </c>
      <c r="H28" s="17" t="str">
        <f t="shared" si="1"/>
        <v/>
      </c>
      <c r="I28" s="17" t="str">
        <f>IF($A28="","",SUM(G$6:G28))</f>
        <v/>
      </c>
      <c r="J28" s="17" t="str">
        <f>IF($A28="","",SUM(H$6:H28))</f>
        <v/>
      </c>
      <c r="K28" s="17" t="str">
        <f>IF($A28="","",I28/Setup!$B$14)</f>
        <v/>
      </c>
      <c r="L28" s="18" t="str">
        <f t="shared" si="2"/>
        <v/>
      </c>
      <c r="M28" s="19" t="str">
        <f t="shared" si="3"/>
        <v/>
      </c>
      <c r="N28" s="20"/>
    </row>
    <row r="29" spans="1:14" x14ac:dyDescent="0.25">
      <c r="A29" s="14"/>
      <c r="B29" s="15" t="str">
        <f t="shared" si="0"/>
        <v/>
      </c>
      <c r="C29" s="16"/>
      <c r="D29" s="16"/>
      <c r="E29" s="16"/>
      <c r="F29" s="16"/>
      <c r="G29" s="17" t="str">
        <f>IF($A29="","",C29+D29+IF(Setup!$B$15="Yes",E29+F29,0))</f>
        <v/>
      </c>
      <c r="H29" s="17" t="str">
        <f t="shared" si="1"/>
        <v/>
      </c>
      <c r="I29" s="17" t="str">
        <f>IF($A29="","",SUM(G$6:G29))</f>
        <v/>
      </c>
      <c r="J29" s="17" t="str">
        <f>IF($A29="","",SUM(H$6:H29))</f>
        <v/>
      </c>
      <c r="K29" s="17" t="str">
        <f>IF($A29="","",I29/Setup!$B$14)</f>
        <v/>
      </c>
      <c r="L29" s="18" t="str">
        <f t="shared" si="2"/>
        <v/>
      </c>
      <c r="M29" s="19" t="str">
        <f t="shared" si="3"/>
        <v/>
      </c>
      <c r="N29" s="20"/>
    </row>
    <row r="30" spans="1:14" x14ac:dyDescent="0.25">
      <c r="A30" s="14"/>
      <c r="B30" s="15" t="str">
        <f t="shared" si="0"/>
        <v/>
      </c>
      <c r="C30" s="16"/>
      <c r="D30" s="16"/>
      <c r="E30" s="16"/>
      <c r="F30" s="16"/>
      <c r="G30" s="17" t="str">
        <f>IF($A30="","",C30+D30+IF(Setup!$B$15="Yes",E30+F30,0))</f>
        <v/>
      </c>
      <c r="H30" s="17" t="str">
        <f t="shared" si="1"/>
        <v/>
      </c>
      <c r="I30" s="17" t="str">
        <f>IF($A30="","",SUM(G$6:G30))</f>
        <v/>
      </c>
      <c r="J30" s="17" t="str">
        <f>IF($A30="","",SUM(H$6:H30))</f>
        <v/>
      </c>
      <c r="K30" s="17" t="str">
        <f>IF($A30="","",I30/Setup!$B$14)</f>
        <v/>
      </c>
      <c r="L30" s="18" t="str">
        <f t="shared" si="2"/>
        <v/>
      </c>
      <c r="M30" s="19" t="str">
        <f t="shared" si="3"/>
        <v/>
      </c>
      <c r="N30" s="20"/>
    </row>
    <row r="31" spans="1:14" x14ac:dyDescent="0.25">
      <c r="A31" s="14"/>
      <c r="B31" s="15" t="str">
        <f t="shared" si="0"/>
        <v/>
      </c>
      <c r="C31" s="16"/>
      <c r="D31" s="16"/>
      <c r="E31" s="16"/>
      <c r="F31" s="16"/>
      <c r="G31" s="17" t="str">
        <f>IF($A31="","",C31+D31+IF(Setup!$B$15="Yes",E31+F31,0))</f>
        <v/>
      </c>
      <c r="H31" s="17" t="str">
        <f t="shared" si="1"/>
        <v/>
      </c>
      <c r="I31" s="17" t="str">
        <f>IF($A31="","",SUM(G$6:G31))</f>
        <v/>
      </c>
      <c r="J31" s="17" t="str">
        <f>IF($A31="","",SUM(H$6:H31))</f>
        <v/>
      </c>
      <c r="K31" s="17" t="str">
        <f>IF($A31="","",I31/Setup!$B$14)</f>
        <v/>
      </c>
      <c r="L31" s="18" t="str">
        <f t="shared" si="2"/>
        <v/>
      </c>
      <c r="M31" s="19" t="str">
        <f t="shared" si="3"/>
        <v/>
      </c>
      <c r="N31" s="20"/>
    </row>
    <row r="32" spans="1:14" x14ac:dyDescent="0.25">
      <c r="A32" s="14"/>
      <c r="B32" s="15" t="str">
        <f t="shared" si="0"/>
        <v/>
      </c>
      <c r="C32" s="16"/>
      <c r="D32" s="16"/>
      <c r="E32" s="16"/>
      <c r="F32" s="16"/>
      <c r="G32" s="17" t="str">
        <f>IF($A32="","",C32+D32+IF(Setup!$B$15="Yes",E32+F32,0))</f>
        <v/>
      </c>
      <c r="H32" s="17" t="str">
        <f t="shared" si="1"/>
        <v/>
      </c>
      <c r="I32" s="17" t="str">
        <f>IF($A32="","",SUM(G$6:G32))</f>
        <v/>
      </c>
      <c r="J32" s="17" t="str">
        <f>IF($A32="","",SUM(H$6:H32))</f>
        <v/>
      </c>
      <c r="K32" s="17" t="str">
        <f>IF($A32="","",I32/Setup!$B$14)</f>
        <v/>
      </c>
      <c r="L32" s="18" t="str">
        <f t="shared" si="2"/>
        <v/>
      </c>
      <c r="M32" s="19" t="str">
        <f t="shared" si="3"/>
        <v/>
      </c>
      <c r="N32" s="20"/>
    </row>
    <row r="33" spans="1:14" x14ac:dyDescent="0.25">
      <c r="A33" s="14"/>
      <c r="B33" s="15" t="str">
        <f t="shared" si="0"/>
        <v/>
      </c>
      <c r="C33" s="16"/>
      <c r="D33" s="16"/>
      <c r="E33" s="16"/>
      <c r="F33" s="16"/>
      <c r="G33" s="17" t="str">
        <f>IF($A33="","",C33+D33+IF(Setup!$B$15="Yes",E33+F33,0))</f>
        <v/>
      </c>
      <c r="H33" s="17" t="str">
        <f t="shared" si="1"/>
        <v/>
      </c>
      <c r="I33" s="17" t="str">
        <f>IF($A33="","",SUM(G$6:G33))</f>
        <v/>
      </c>
      <c r="J33" s="17" t="str">
        <f>IF($A33="","",SUM(H$6:H33))</f>
        <v/>
      </c>
      <c r="K33" s="17" t="str">
        <f>IF($A33="","",I33/Setup!$B$14)</f>
        <v/>
      </c>
      <c r="L33" s="18" t="str">
        <f t="shared" si="2"/>
        <v/>
      </c>
      <c r="M33" s="19" t="str">
        <f t="shared" si="3"/>
        <v/>
      </c>
      <c r="N33" s="20"/>
    </row>
    <row r="34" spans="1:14" x14ac:dyDescent="0.25">
      <c r="A34" s="14"/>
      <c r="B34" s="15" t="str">
        <f t="shared" si="0"/>
        <v/>
      </c>
      <c r="C34" s="16"/>
      <c r="D34" s="16"/>
      <c r="E34" s="16"/>
      <c r="F34" s="16"/>
      <c r="G34" s="17" t="str">
        <f>IF($A34="","",C34+D34+IF(Setup!$B$15="Yes",E34+F34,0))</f>
        <v/>
      </c>
      <c r="H34" s="17" t="str">
        <f t="shared" si="1"/>
        <v/>
      </c>
      <c r="I34" s="17" t="str">
        <f>IF($A34="","",SUM(G$6:G34))</f>
        <v/>
      </c>
      <c r="J34" s="17" t="str">
        <f>IF($A34="","",SUM(H$6:H34))</f>
        <v/>
      </c>
      <c r="K34" s="17" t="str">
        <f>IF($A34="","",I34/Setup!$B$14)</f>
        <v/>
      </c>
      <c r="L34" s="18" t="str">
        <f t="shared" si="2"/>
        <v/>
      </c>
      <c r="M34" s="19" t="str">
        <f t="shared" si="3"/>
        <v/>
      </c>
      <c r="N34" s="20"/>
    </row>
    <row r="35" spans="1:14" x14ac:dyDescent="0.25">
      <c r="A35" s="14"/>
      <c r="B35" s="15" t="str">
        <f t="shared" si="0"/>
        <v/>
      </c>
      <c r="C35" s="16"/>
      <c r="D35" s="16"/>
      <c r="E35" s="16"/>
      <c r="F35" s="16"/>
      <c r="G35" s="17" t="str">
        <f>IF($A35="","",C35+D35+IF(Setup!$B$15="Yes",E35+F35,0))</f>
        <v/>
      </c>
      <c r="H35" s="17" t="str">
        <f t="shared" si="1"/>
        <v/>
      </c>
      <c r="I35" s="17" t="str">
        <f>IF($A35="","",SUM(G$6:G35))</f>
        <v/>
      </c>
      <c r="J35" s="17" t="str">
        <f>IF($A35="","",SUM(H$6:H35))</f>
        <v/>
      </c>
      <c r="K35" s="17" t="str">
        <f>IF($A35="","",I35/Setup!$B$14)</f>
        <v/>
      </c>
      <c r="L35" s="18" t="str">
        <f t="shared" si="2"/>
        <v/>
      </c>
      <c r="M35" s="19" t="str">
        <f t="shared" si="3"/>
        <v/>
      </c>
      <c r="N35" s="20"/>
    </row>
    <row r="36" spans="1:14" x14ac:dyDescent="0.25">
      <c r="A36" s="14"/>
      <c r="B36" s="15" t="str">
        <f t="shared" si="0"/>
        <v/>
      </c>
      <c r="C36" s="16"/>
      <c r="D36" s="16"/>
      <c r="E36" s="16"/>
      <c r="F36" s="16"/>
      <c r="G36" s="17" t="str">
        <f>IF($A36="","",C36+D36+IF(Setup!$B$15="Yes",E36+F36,0))</f>
        <v/>
      </c>
      <c r="H36" s="17" t="str">
        <f t="shared" si="1"/>
        <v/>
      </c>
      <c r="I36" s="17" t="str">
        <f>IF($A36="","",SUM(G$6:G36))</f>
        <v/>
      </c>
      <c r="J36" s="17" t="str">
        <f>IF($A36="","",SUM(H$6:H36))</f>
        <v/>
      </c>
      <c r="K36" s="17" t="str">
        <f>IF($A36="","",I36/Setup!$B$14)</f>
        <v/>
      </c>
      <c r="L36" s="18" t="str">
        <f t="shared" si="2"/>
        <v/>
      </c>
      <c r="M36" s="19" t="str">
        <f t="shared" si="3"/>
        <v/>
      </c>
      <c r="N36" s="20"/>
    </row>
    <row r="37" spans="1:14" x14ac:dyDescent="0.25">
      <c r="A37" s="14"/>
      <c r="B37" s="15" t="str">
        <f t="shared" si="0"/>
        <v/>
      </c>
      <c r="C37" s="16"/>
      <c r="D37" s="16"/>
      <c r="E37" s="16"/>
      <c r="F37" s="16"/>
      <c r="G37" s="17" t="str">
        <f>IF($A37="","",C37+D37+IF(Setup!$B$15="Yes",E37+F37,0))</f>
        <v/>
      </c>
      <c r="H37" s="17" t="str">
        <f t="shared" si="1"/>
        <v/>
      </c>
      <c r="I37" s="17" t="str">
        <f>IF($A37="","",SUM(G$6:G37))</f>
        <v/>
      </c>
      <c r="J37" s="17" t="str">
        <f>IF($A37="","",SUM(H$6:H37))</f>
        <v/>
      </c>
      <c r="K37" s="17" t="str">
        <f>IF($A37="","",I37/Setup!$B$14)</f>
        <v/>
      </c>
      <c r="L37" s="18" t="str">
        <f t="shared" si="2"/>
        <v/>
      </c>
      <c r="M37" s="19" t="str">
        <f t="shared" si="3"/>
        <v/>
      </c>
      <c r="N37" s="20"/>
    </row>
    <row r="38" spans="1:14" x14ac:dyDescent="0.25">
      <c r="A38" s="14"/>
      <c r="B38" s="15" t="str">
        <f t="shared" ref="B38:B69" si="4">IF($A38="","",A38+6)</f>
        <v/>
      </c>
      <c r="C38" s="16"/>
      <c r="D38" s="16"/>
      <c r="E38" s="16"/>
      <c r="F38" s="16"/>
      <c r="G38" s="17" t="str">
        <f>IF($A38="","",C38+D38+IF(Setup!$B$15="Yes",E38+F38,0))</f>
        <v/>
      </c>
      <c r="H38" s="17" t="str">
        <f t="shared" ref="H38:H69" si="5">IF($A38="","",E38+F38)</f>
        <v/>
      </c>
      <c r="I38" s="17" t="str">
        <f>IF($A38="","",SUM(G$6:G38))</f>
        <v/>
      </c>
      <c r="J38" s="17" t="str">
        <f>IF($A38="","",SUM(H$6:H38))</f>
        <v/>
      </c>
      <c r="K38" s="17" t="str">
        <f>IF($A38="","",I38/Setup!$B$14)</f>
        <v/>
      </c>
      <c r="L38" s="18" t="str">
        <f t="shared" ref="L38:L69" si="6">IF($A38="","",J38-K38)</f>
        <v/>
      </c>
      <c r="M38" s="19" t="str">
        <f t="shared" ref="M38:M69" si="7">IF($A38="","",IF(L38&gt;=0,"On track","Behind"))</f>
        <v/>
      </c>
      <c r="N38" s="20"/>
    </row>
    <row r="39" spans="1:14" x14ac:dyDescent="0.25">
      <c r="A39" s="14"/>
      <c r="B39" s="15" t="str">
        <f t="shared" si="4"/>
        <v/>
      </c>
      <c r="C39" s="16"/>
      <c r="D39" s="16"/>
      <c r="E39" s="16"/>
      <c r="F39" s="16"/>
      <c r="G39" s="17" t="str">
        <f>IF($A39="","",C39+D39+IF(Setup!$B$15="Yes",E39+F39,0))</f>
        <v/>
      </c>
      <c r="H39" s="17" t="str">
        <f t="shared" si="5"/>
        <v/>
      </c>
      <c r="I39" s="17" t="str">
        <f>IF($A39="","",SUM(G$6:G39))</f>
        <v/>
      </c>
      <c r="J39" s="17" t="str">
        <f>IF($A39="","",SUM(H$6:H39))</f>
        <v/>
      </c>
      <c r="K39" s="17" t="str">
        <f>IF($A39="","",I39/Setup!$B$14)</f>
        <v/>
      </c>
      <c r="L39" s="18" t="str">
        <f t="shared" si="6"/>
        <v/>
      </c>
      <c r="M39" s="19" t="str">
        <f t="shared" si="7"/>
        <v/>
      </c>
      <c r="N39" s="20"/>
    </row>
    <row r="40" spans="1:14" x14ac:dyDescent="0.25">
      <c r="A40" s="14"/>
      <c r="B40" s="15" t="str">
        <f t="shared" si="4"/>
        <v/>
      </c>
      <c r="C40" s="16"/>
      <c r="D40" s="16"/>
      <c r="E40" s="16"/>
      <c r="F40" s="16"/>
      <c r="G40" s="17" t="str">
        <f>IF($A40="","",C40+D40+IF(Setup!$B$15="Yes",E40+F40,0))</f>
        <v/>
      </c>
      <c r="H40" s="17" t="str">
        <f t="shared" si="5"/>
        <v/>
      </c>
      <c r="I40" s="17" t="str">
        <f>IF($A40="","",SUM(G$6:G40))</f>
        <v/>
      </c>
      <c r="J40" s="17" t="str">
        <f>IF($A40="","",SUM(H$6:H40))</f>
        <v/>
      </c>
      <c r="K40" s="17" t="str">
        <f>IF($A40="","",I40/Setup!$B$14)</f>
        <v/>
      </c>
      <c r="L40" s="18" t="str">
        <f t="shared" si="6"/>
        <v/>
      </c>
      <c r="M40" s="19" t="str">
        <f t="shared" si="7"/>
        <v/>
      </c>
      <c r="N40" s="20"/>
    </row>
    <row r="41" spans="1:14" x14ac:dyDescent="0.25">
      <c r="A41" s="14"/>
      <c r="B41" s="15" t="str">
        <f t="shared" si="4"/>
        <v/>
      </c>
      <c r="C41" s="16"/>
      <c r="D41" s="16"/>
      <c r="E41" s="16"/>
      <c r="F41" s="16"/>
      <c r="G41" s="17" t="str">
        <f>IF($A41="","",C41+D41+IF(Setup!$B$15="Yes",E41+F41,0))</f>
        <v/>
      </c>
      <c r="H41" s="17" t="str">
        <f t="shared" si="5"/>
        <v/>
      </c>
      <c r="I41" s="17" t="str">
        <f>IF($A41="","",SUM(G$6:G41))</f>
        <v/>
      </c>
      <c r="J41" s="17" t="str">
        <f>IF($A41="","",SUM(H$6:H41))</f>
        <v/>
      </c>
      <c r="K41" s="17" t="str">
        <f>IF($A41="","",I41/Setup!$B$14)</f>
        <v/>
      </c>
      <c r="L41" s="18" t="str">
        <f t="shared" si="6"/>
        <v/>
      </c>
      <c r="M41" s="19" t="str">
        <f t="shared" si="7"/>
        <v/>
      </c>
      <c r="N41" s="20"/>
    </row>
    <row r="42" spans="1:14" x14ac:dyDescent="0.25">
      <c r="A42" s="14"/>
      <c r="B42" s="15" t="str">
        <f t="shared" si="4"/>
        <v/>
      </c>
      <c r="C42" s="16"/>
      <c r="D42" s="16"/>
      <c r="E42" s="16"/>
      <c r="F42" s="16"/>
      <c r="G42" s="17" t="str">
        <f>IF($A42="","",C42+D42+IF(Setup!$B$15="Yes",E42+F42,0))</f>
        <v/>
      </c>
      <c r="H42" s="17" t="str">
        <f t="shared" si="5"/>
        <v/>
      </c>
      <c r="I42" s="17" t="str">
        <f>IF($A42="","",SUM(G$6:G42))</f>
        <v/>
      </c>
      <c r="J42" s="17" t="str">
        <f>IF($A42="","",SUM(H$6:H42))</f>
        <v/>
      </c>
      <c r="K42" s="17" t="str">
        <f>IF($A42="","",I42/Setup!$B$14)</f>
        <v/>
      </c>
      <c r="L42" s="18" t="str">
        <f t="shared" si="6"/>
        <v/>
      </c>
      <c r="M42" s="19" t="str">
        <f t="shared" si="7"/>
        <v/>
      </c>
      <c r="N42" s="20"/>
    </row>
    <row r="43" spans="1:14" x14ac:dyDescent="0.25">
      <c r="A43" s="14"/>
      <c r="B43" s="15" t="str">
        <f t="shared" si="4"/>
        <v/>
      </c>
      <c r="C43" s="16"/>
      <c r="D43" s="16"/>
      <c r="E43" s="16"/>
      <c r="F43" s="16"/>
      <c r="G43" s="17" t="str">
        <f>IF($A43="","",C43+D43+IF(Setup!$B$15="Yes",E43+F43,0))</f>
        <v/>
      </c>
      <c r="H43" s="17" t="str">
        <f t="shared" si="5"/>
        <v/>
      </c>
      <c r="I43" s="17" t="str">
        <f>IF($A43="","",SUM(G$6:G43))</f>
        <v/>
      </c>
      <c r="J43" s="17" t="str">
        <f>IF($A43="","",SUM(H$6:H43))</f>
        <v/>
      </c>
      <c r="K43" s="17" t="str">
        <f>IF($A43="","",I43/Setup!$B$14)</f>
        <v/>
      </c>
      <c r="L43" s="18" t="str">
        <f t="shared" si="6"/>
        <v/>
      </c>
      <c r="M43" s="19" t="str">
        <f t="shared" si="7"/>
        <v/>
      </c>
      <c r="N43" s="20"/>
    </row>
    <row r="44" spans="1:14" x14ac:dyDescent="0.25">
      <c r="A44" s="14"/>
      <c r="B44" s="15" t="str">
        <f t="shared" si="4"/>
        <v/>
      </c>
      <c r="C44" s="16"/>
      <c r="D44" s="16"/>
      <c r="E44" s="16"/>
      <c r="F44" s="16"/>
      <c r="G44" s="17" t="str">
        <f>IF($A44="","",C44+D44+IF(Setup!$B$15="Yes",E44+F44,0))</f>
        <v/>
      </c>
      <c r="H44" s="17" t="str">
        <f t="shared" si="5"/>
        <v/>
      </c>
      <c r="I44" s="17" t="str">
        <f>IF($A44="","",SUM(G$6:G44))</f>
        <v/>
      </c>
      <c r="J44" s="17" t="str">
        <f>IF($A44="","",SUM(H$6:H44))</f>
        <v/>
      </c>
      <c r="K44" s="17" t="str">
        <f>IF($A44="","",I44/Setup!$B$14)</f>
        <v/>
      </c>
      <c r="L44" s="18" t="str">
        <f t="shared" si="6"/>
        <v/>
      </c>
      <c r="M44" s="19" t="str">
        <f t="shared" si="7"/>
        <v/>
      </c>
      <c r="N44" s="20"/>
    </row>
    <row r="45" spans="1:14" x14ac:dyDescent="0.25">
      <c r="A45" s="14"/>
      <c r="B45" s="15" t="str">
        <f t="shared" si="4"/>
        <v/>
      </c>
      <c r="C45" s="16"/>
      <c r="D45" s="16"/>
      <c r="E45" s="16"/>
      <c r="F45" s="16"/>
      <c r="G45" s="17" t="str">
        <f>IF($A45="","",C45+D45+IF(Setup!$B$15="Yes",E45+F45,0))</f>
        <v/>
      </c>
      <c r="H45" s="17" t="str">
        <f t="shared" si="5"/>
        <v/>
      </c>
      <c r="I45" s="17" t="str">
        <f>IF($A45="","",SUM(G$6:G45))</f>
        <v/>
      </c>
      <c r="J45" s="17" t="str">
        <f>IF($A45="","",SUM(H$6:H45))</f>
        <v/>
      </c>
      <c r="K45" s="17" t="str">
        <f>IF($A45="","",I45/Setup!$B$14)</f>
        <v/>
      </c>
      <c r="L45" s="18" t="str">
        <f t="shared" si="6"/>
        <v/>
      </c>
      <c r="M45" s="19" t="str">
        <f t="shared" si="7"/>
        <v/>
      </c>
      <c r="N45" s="20"/>
    </row>
    <row r="46" spans="1:14" x14ac:dyDescent="0.25">
      <c r="A46" s="14"/>
      <c r="B46" s="15" t="str">
        <f t="shared" si="4"/>
        <v/>
      </c>
      <c r="C46" s="16"/>
      <c r="D46" s="16"/>
      <c r="E46" s="16"/>
      <c r="F46" s="16"/>
      <c r="G46" s="17" t="str">
        <f>IF($A46="","",C46+D46+IF(Setup!$B$15="Yes",E46+F46,0))</f>
        <v/>
      </c>
      <c r="H46" s="17" t="str">
        <f t="shared" si="5"/>
        <v/>
      </c>
      <c r="I46" s="17" t="str">
        <f>IF($A46="","",SUM(G$6:G46))</f>
        <v/>
      </c>
      <c r="J46" s="17" t="str">
        <f>IF($A46="","",SUM(H$6:H46))</f>
        <v/>
      </c>
      <c r="K46" s="17" t="str">
        <f>IF($A46="","",I46/Setup!$B$14)</f>
        <v/>
      </c>
      <c r="L46" s="18" t="str">
        <f t="shared" si="6"/>
        <v/>
      </c>
      <c r="M46" s="19" t="str">
        <f t="shared" si="7"/>
        <v/>
      </c>
      <c r="N46" s="20"/>
    </row>
    <row r="47" spans="1:14" x14ac:dyDescent="0.25">
      <c r="A47" s="14"/>
      <c r="B47" s="15" t="str">
        <f t="shared" si="4"/>
        <v/>
      </c>
      <c r="C47" s="16"/>
      <c r="D47" s="16"/>
      <c r="E47" s="16"/>
      <c r="F47" s="16"/>
      <c r="G47" s="17" t="str">
        <f>IF($A47="","",C47+D47+IF(Setup!$B$15="Yes",E47+F47,0))</f>
        <v/>
      </c>
      <c r="H47" s="17" t="str">
        <f t="shared" si="5"/>
        <v/>
      </c>
      <c r="I47" s="17" t="str">
        <f>IF($A47="","",SUM(G$6:G47))</f>
        <v/>
      </c>
      <c r="J47" s="17" t="str">
        <f>IF($A47="","",SUM(H$6:H47))</f>
        <v/>
      </c>
      <c r="K47" s="17" t="str">
        <f>IF($A47="","",I47/Setup!$B$14)</f>
        <v/>
      </c>
      <c r="L47" s="18" t="str">
        <f t="shared" si="6"/>
        <v/>
      </c>
      <c r="M47" s="19" t="str">
        <f t="shared" si="7"/>
        <v/>
      </c>
      <c r="N47" s="20"/>
    </row>
    <row r="48" spans="1:14" x14ac:dyDescent="0.25">
      <c r="A48" s="14"/>
      <c r="B48" s="15" t="str">
        <f t="shared" si="4"/>
        <v/>
      </c>
      <c r="C48" s="16"/>
      <c r="D48" s="16"/>
      <c r="E48" s="16"/>
      <c r="F48" s="16"/>
      <c r="G48" s="17" t="str">
        <f>IF($A48="","",C48+D48+IF(Setup!$B$15="Yes",E48+F48,0))</f>
        <v/>
      </c>
      <c r="H48" s="17" t="str">
        <f t="shared" si="5"/>
        <v/>
      </c>
      <c r="I48" s="17" t="str">
        <f>IF($A48="","",SUM(G$6:G48))</f>
        <v/>
      </c>
      <c r="J48" s="17" t="str">
        <f>IF($A48="","",SUM(H$6:H48))</f>
        <v/>
      </c>
      <c r="K48" s="17" t="str">
        <f>IF($A48="","",I48/Setup!$B$14)</f>
        <v/>
      </c>
      <c r="L48" s="18" t="str">
        <f t="shared" si="6"/>
        <v/>
      </c>
      <c r="M48" s="19" t="str">
        <f t="shared" si="7"/>
        <v/>
      </c>
      <c r="N48" s="20"/>
    </row>
    <row r="49" spans="1:14" x14ac:dyDescent="0.25">
      <c r="A49" s="14"/>
      <c r="B49" s="15" t="str">
        <f t="shared" si="4"/>
        <v/>
      </c>
      <c r="C49" s="16"/>
      <c r="D49" s="16"/>
      <c r="E49" s="16"/>
      <c r="F49" s="16"/>
      <c r="G49" s="17" t="str">
        <f>IF($A49="","",C49+D49+IF(Setup!$B$15="Yes",E49+F49,0))</f>
        <v/>
      </c>
      <c r="H49" s="17" t="str">
        <f t="shared" si="5"/>
        <v/>
      </c>
      <c r="I49" s="17" t="str">
        <f>IF($A49="","",SUM(G$6:G49))</f>
        <v/>
      </c>
      <c r="J49" s="17" t="str">
        <f>IF($A49="","",SUM(H$6:H49))</f>
        <v/>
      </c>
      <c r="K49" s="17" t="str">
        <f>IF($A49="","",I49/Setup!$B$14)</f>
        <v/>
      </c>
      <c r="L49" s="18" t="str">
        <f t="shared" si="6"/>
        <v/>
      </c>
      <c r="M49" s="19" t="str">
        <f t="shared" si="7"/>
        <v/>
      </c>
      <c r="N49" s="20"/>
    </row>
    <row r="50" spans="1:14" x14ac:dyDescent="0.25">
      <c r="A50" s="14"/>
      <c r="B50" s="15" t="str">
        <f t="shared" si="4"/>
        <v/>
      </c>
      <c r="C50" s="16"/>
      <c r="D50" s="16"/>
      <c r="E50" s="16"/>
      <c r="F50" s="16"/>
      <c r="G50" s="17" t="str">
        <f>IF($A50="","",C50+D50+IF(Setup!$B$15="Yes",E50+F50,0))</f>
        <v/>
      </c>
      <c r="H50" s="17" t="str">
        <f t="shared" si="5"/>
        <v/>
      </c>
      <c r="I50" s="17" t="str">
        <f>IF($A50="","",SUM(G$6:G50))</f>
        <v/>
      </c>
      <c r="J50" s="17" t="str">
        <f>IF($A50="","",SUM(H$6:H50))</f>
        <v/>
      </c>
      <c r="K50" s="17" t="str">
        <f>IF($A50="","",I50/Setup!$B$14)</f>
        <v/>
      </c>
      <c r="L50" s="18" t="str">
        <f t="shared" si="6"/>
        <v/>
      </c>
      <c r="M50" s="19" t="str">
        <f t="shared" si="7"/>
        <v/>
      </c>
      <c r="N50" s="20"/>
    </row>
    <row r="51" spans="1:14" x14ac:dyDescent="0.25">
      <c r="A51" s="14"/>
      <c r="B51" s="15" t="str">
        <f t="shared" si="4"/>
        <v/>
      </c>
      <c r="C51" s="16"/>
      <c r="D51" s="16"/>
      <c r="E51" s="16"/>
      <c r="F51" s="16"/>
      <c r="G51" s="17" t="str">
        <f>IF($A51="","",C51+D51+IF(Setup!$B$15="Yes",E51+F51,0))</f>
        <v/>
      </c>
      <c r="H51" s="17" t="str">
        <f t="shared" si="5"/>
        <v/>
      </c>
      <c r="I51" s="17" t="str">
        <f>IF($A51="","",SUM(G$6:G51))</f>
        <v/>
      </c>
      <c r="J51" s="17" t="str">
        <f>IF($A51="","",SUM(H$6:H51))</f>
        <v/>
      </c>
      <c r="K51" s="17" t="str">
        <f>IF($A51="","",I51/Setup!$B$14)</f>
        <v/>
      </c>
      <c r="L51" s="18" t="str">
        <f t="shared" si="6"/>
        <v/>
      </c>
      <c r="M51" s="19" t="str">
        <f t="shared" si="7"/>
        <v/>
      </c>
      <c r="N51" s="20"/>
    </row>
    <row r="52" spans="1:14" x14ac:dyDescent="0.25">
      <c r="A52" s="14"/>
      <c r="B52" s="15" t="str">
        <f t="shared" si="4"/>
        <v/>
      </c>
      <c r="C52" s="16"/>
      <c r="D52" s="16"/>
      <c r="E52" s="16"/>
      <c r="F52" s="16"/>
      <c r="G52" s="17" t="str">
        <f>IF($A52="","",C52+D52+IF(Setup!$B$15="Yes",E52+F52,0))</f>
        <v/>
      </c>
      <c r="H52" s="17" t="str">
        <f t="shared" si="5"/>
        <v/>
      </c>
      <c r="I52" s="17" t="str">
        <f>IF($A52="","",SUM(G$6:G52))</f>
        <v/>
      </c>
      <c r="J52" s="17" t="str">
        <f>IF($A52="","",SUM(H$6:H52))</f>
        <v/>
      </c>
      <c r="K52" s="17" t="str">
        <f>IF($A52="","",I52/Setup!$B$14)</f>
        <v/>
      </c>
      <c r="L52" s="18" t="str">
        <f t="shared" si="6"/>
        <v/>
      </c>
      <c r="M52" s="19" t="str">
        <f t="shared" si="7"/>
        <v/>
      </c>
      <c r="N52" s="20"/>
    </row>
    <row r="53" spans="1:14" x14ac:dyDescent="0.25">
      <c r="A53" s="14"/>
      <c r="B53" s="15" t="str">
        <f t="shared" si="4"/>
        <v/>
      </c>
      <c r="C53" s="16"/>
      <c r="D53" s="16"/>
      <c r="E53" s="16"/>
      <c r="F53" s="16"/>
      <c r="G53" s="17" t="str">
        <f>IF($A53="","",C53+D53+IF(Setup!$B$15="Yes",E53+F53,0))</f>
        <v/>
      </c>
      <c r="H53" s="17" t="str">
        <f t="shared" si="5"/>
        <v/>
      </c>
      <c r="I53" s="17" t="str">
        <f>IF($A53="","",SUM(G$6:G53))</f>
        <v/>
      </c>
      <c r="J53" s="17" t="str">
        <f>IF($A53="","",SUM(H$6:H53))</f>
        <v/>
      </c>
      <c r="K53" s="17" t="str">
        <f>IF($A53="","",I53/Setup!$B$14)</f>
        <v/>
      </c>
      <c r="L53" s="18" t="str">
        <f t="shared" si="6"/>
        <v/>
      </c>
      <c r="M53" s="19" t="str">
        <f t="shared" si="7"/>
        <v/>
      </c>
      <c r="N53" s="20"/>
    </row>
    <row r="54" spans="1:14" x14ac:dyDescent="0.25">
      <c r="A54" s="14"/>
      <c r="B54" s="15" t="str">
        <f t="shared" si="4"/>
        <v/>
      </c>
      <c r="C54" s="16"/>
      <c r="D54" s="16"/>
      <c r="E54" s="16"/>
      <c r="F54" s="16"/>
      <c r="G54" s="17" t="str">
        <f>IF($A54="","",C54+D54+IF(Setup!$B$15="Yes",E54+F54,0))</f>
        <v/>
      </c>
      <c r="H54" s="17" t="str">
        <f t="shared" si="5"/>
        <v/>
      </c>
      <c r="I54" s="17" t="str">
        <f>IF($A54="","",SUM(G$6:G54))</f>
        <v/>
      </c>
      <c r="J54" s="17" t="str">
        <f>IF($A54="","",SUM(H$6:H54))</f>
        <v/>
      </c>
      <c r="K54" s="17" t="str">
        <f>IF($A54="","",I54/Setup!$B$14)</f>
        <v/>
      </c>
      <c r="L54" s="18" t="str">
        <f t="shared" si="6"/>
        <v/>
      </c>
      <c r="M54" s="19" t="str">
        <f t="shared" si="7"/>
        <v/>
      </c>
      <c r="N54" s="20"/>
    </row>
    <row r="55" spans="1:14" x14ac:dyDescent="0.25">
      <c r="A55" s="14"/>
      <c r="B55" s="15" t="str">
        <f t="shared" si="4"/>
        <v/>
      </c>
      <c r="C55" s="16"/>
      <c r="D55" s="16"/>
      <c r="E55" s="16"/>
      <c r="F55" s="16"/>
      <c r="G55" s="17" t="str">
        <f>IF($A55="","",C55+D55+IF(Setup!$B$15="Yes",E55+F55,0))</f>
        <v/>
      </c>
      <c r="H55" s="17" t="str">
        <f t="shared" si="5"/>
        <v/>
      </c>
      <c r="I55" s="17" t="str">
        <f>IF($A55="","",SUM(G$6:G55))</f>
        <v/>
      </c>
      <c r="J55" s="17" t="str">
        <f>IF($A55="","",SUM(H$6:H55))</f>
        <v/>
      </c>
      <c r="K55" s="17" t="str">
        <f>IF($A55="","",I55/Setup!$B$14)</f>
        <v/>
      </c>
      <c r="L55" s="18" t="str">
        <f t="shared" si="6"/>
        <v/>
      </c>
      <c r="M55" s="19" t="str">
        <f t="shared" si="7"/>
        <v/>
      </c>
      <c r="N55" s="20"/>
    </row>
    <row r="56" spans="1:14" x14ac:dyDescent="0.25">
      <c r="A56" s="14"/>
      <c r="B56" s="15" t="str">
        <f t="shared" si="4"/>
        <v/>
      </c>
      <c r="C56" s="16"/>
      <c r="D56" s="16"/>
      <c r="E56" s="16"/>
      <c r="F56" s="16"/>
      <c r="G56" s="17" t="str">
        <f>IF($A56="","",C56+D56+IF(Setup!$B$15="Yes",E56+F56,0))</f>
        <v/>
      </c>
      <c r="H56" s="17" t="str">
        <f t="shared" si="5"/>
        <v/>
      </c>
      <c r="I56" s="17" t="str">
        <f>IF($A56="","",SUM(G$6:G56))</f>
        <v/>
      </c>
      <c r="J56" s="17" t="str">
        <f>IF($A56="","",SUM(H$6:H56))</f>
        <v/>
      </c>
      <c r="K56" s="17" t="str">
        <f>IF($A56="","",I56/Setup!$B$14)</f>
        <v/>
      </c>
      <c r="L56" s="18" t="str">
        <f t="shared" si="6"/>
        <v/>
      </c>
      <c r="M56" s="19" t="str">
        <f t="shared" si="7"/>
        <v/>
      </c>
      <c r="N56" s="20"/>
    </row>
    <row r="57" spans="1:14" x14ac:dyDescent="0.25">
      <c r="A57" s="14"/>
      <c r="B57" s="15" t="str">
        <f t="shared" si="4"/>
        <v/>
      </c>
      <c r="C57" s="16"/>
      <c r="D57" s="16"/>
      <c r="E57" s="16"/>
      <c r="F57" s="16"/>
      <c r="G57" s="17" t="str">
        <f>IF($A57="","",C57+D57+IF(Setup!$B$15="Yes",E57+F57,0))</f>
        <v/>
      </c>
      <c r="H57" s="17" t="str">
        <f t="shared" si="5"/>
        <v/>
      </c>
      <c r="I57" s="17" t="str">
        <f>IF($A57="","",SUM(G$6:G57))</f>
        <v/>
      </c>
      <c r="J57" s="17" t="str">
        <f>IF($A57="","",SUM(H$6:H57))</f>
        <v/>
      </c>
      <c r="K57" s="17" t="str">
        <f>IF($A57="","",I57/Setup!$B$14)</f>
        <v/>
      </c>
      <c r="L57" s="18" t="str">
        <f t="shared" si="6"/>
        <v/>
      </c>
      <c r="M57" s="19" t="str">
        <f t="shared" si="7"/>
        <v/>
      </c>
      <c r="N57" s="20"/>
    </row>
    <row r="58" spans="1:14" x14ac:dyDescent="0.25">
      <c r="A58" s="14"/>
      <c r="B58" s="15" t="str">
        <f t="shared" si="4"/>
        <v/>
      </c>
      <c r="C58" s="16"/>
      <c r="D58" s="16"/>
      <c r="E58" s="16"/>
      <c r="F58" s="16"/>
      <c r="G58" s="17" t="str">
        <f>IF($A58="","",C58+D58+IF(Setup!$B$15="Yes",E58+F58,0))</f>
        <v/>
      </c>
      <c r="H58" s="17" t="str">
        <f t="shared" si="5"/>
        <v/>
      </c>
      <c r="I58" s="17" t="str">
        <f>IF($A58="","",SUM(G$6:G58))</f>
        <v/>
      </c>
      <c r="J58" s="17" t="str">
        <f>IF($A58="","",SUM(H$6:H58))</f>
        <v/>
      </c>
      <c r="K58" s="17" t="str">
        <f>IF($A58="","",I58/Setup!$B$14)</f>
        <v/>
      </c>
      <c r="L58" s="18" t="str">
        <f t="shared" si="6"/>
        <v/>
      </c>
      <c r="M58" s="19" t="str">
        <f t="shared" si="7"/>
        <v/>
      </c>
      <c r="N58" s="20"/>
    </row>
    <row r="59" spans="1:14" x14ac:dyDescent="0.25">
      <c r="A59" s="14"/>
      <c r="B59" s="15" t="str">
        <f t="shared" si="4"/>
        <v/>
      </c>
      <c r="C59" s="16"/>
      <c r="D59" s="16"/>
      <c r="E59" s="16"/>
      <c r="F59" s="16"/>
      <c r="G59" s="17" t="str">
        <f>IF($A59="","",C59+D59+IF(Setup!$B$15="Yes",E59+F59,0))</f>
        <v/>
      </c>
      <c r="H59" s="17" t="str">
        <f t="shared" si="5"/>
        <v/>
      </c>
      <c r="I59" s="17" t="str">
        <f>IF($A59="","",SUM(G$6:G59))</f>
        <v/>
      </c>
      <c r="J59" s="17" t="str">
        <f>IF($A59="","",SUM(H$6:H59))</f>
        <v/>
      </c>
      <c r="K59" s="17" t="str">
        <f>IF($A59="","",I59/Setup!$B$14)</f>
        <v/>
      </c>
      <c r="L59" s="18" t="str">
        <f t="shared" si="6"/>
        <v/>
      </c>
      <c r="M59" s="19" t="str">
        <f t="shared" si="7"/>
        <v/>
      </c>
      <c r="N59" s="20"/>
    </row>
    <row r="60" spans="1:14" x14ac:dyDescent="0.25">
      <c r="A60" s="14"/>
      <c r="B60" s="15" t="str">
        <f t="shared" si="4"/>
        <v/>
      </c>
      <c r="C60" s="16"/>
      <c r="D60" s="16"/>
      <c r="E60" s="16"/>
      <c r="F60" s="16"/>
      <c r="G60" s="17" t="str">
        <f>IF($A60="","",C60+D60+IF(Setup!$B$15="Yes",E60+F60,0))</f>
        <v/>
      </c>
      <c r="H60" s="17" t="str">
        <f t="shared" si="5"/>
        <v/>
      </c>
      <c r="I60" s="17" t="str">
        <f>IF($A60="","",SUM(G$6:G60))</f>
        <v/>
      </c>
      <c r="J60" s="17" t="str">
        <f>IF($A60="","",SUM(H$6:H60))</f>
        <v/>
      </c>
      <c r="K60" s="17" t="str">
        <f>IF($A60="","",I60/Setup!$B$14)</f>
        <v/>
      </c>
      <c r="L60" s="18" t="str">
        <f t="shared" si="6"/>
        <v/>
      </c>
      <c r="M60" s="19" t="str">
        <f t="shared" si="7"/>
        <v/>
      </c>
      <c r="N60" s="20"/>
    </row>
    <row r="61" spans="1:14" x14ac:dyDescent="0.25">
      <c r="A61" s="14"/>
      <c r="B61" s="15" t="str">
        <f t="shared" si="4"/>
        <v/>
      </c>
      <c r="C61" s="16"/>
      <c r="D61" s="16"/>
      <c r="E61" s="16"/>
      <c r="F61" s="16"/>
      <c r="G61" s="17" t="str">
        <f>IF($A61="","",C61+D61+IF(Setup!$B$15="Yes",E61+F61,0))</f>
        <v/>
      </c>
      <c r="H61" s="17" t="str">
        <f t="shared" si="5"/>
        <v/>
      </c>
      <c r="I61" s="17" t="str">
        <f>IF($A61="","",SUM(G$6:G61))</f>
        <v/>
      </c>
      <c r="J61" s="17" t="str">
        <f>IF($A61="","",SUM(H$6:H61))</f>
        <v/>
      </c>
      <c r="K61" s="17" t="str">
        <f>IF($A61="","",I61/Setup!$B$14)</f>
        <v/>
      </c>
      <c r="L61" s="18" t="str">
        <f t="shared" si="6"/>
        <v/>
      </c>
      <c r="M61" s="19" t="str">
        <f t="shared" si="7"/>
        <v/>
      </c>
      <c r="N61" s="20"/>
    </row>
    <row r="62" spans="1:14" x14ac:dyDescent="0.25">
      <c r="A62" s="14"/>
      <c r="B62" s="15" t="str">
        <f t="shared" si="4"/>
        <v/>
      </c>
      <c r="C62" s="16"/>
      <c r="D62" s="16"/>
      <c r="E62" s="16"/>
      <c r="F62" s="16"/>
      <c r="G62" s="17" t="str">
        <f>IF($A62="","",C62+D62+IF(Setup!$B$15="Yes",E62+F62,0))</f>
        <v/>
      </c>
      <c r="H62" s="17" t="str">
        <f t="shared" si="5"/>
        <v/>
      </c>
      <c r="I62" s="17" t="str">
        <f>IF($A62="","",SUM(G$6:G62))</f>
        <v/>
      </c>
      <c r="J62" s="17" t="str">
        <f>IF($A62="","",SUM(H$6:H62))</f>
        <v/>
      </c>
      <c r="K62" s="17" t="str">
        <f>IF($A62="","",I62/Setup!$B$14)</f>
        <v/>
      </c>
      <c r="L62" s="18" t="str">
        <f t="shared" si="6"/>
        <v/>
      </c>
      <c r="M62" s="19" t="str">
        <f t="shared" si="7"/>
        <v/>
      </c>
      <c r="N62" s="20"/>
    </row>
    <row r="63" spans="1:14" x14ac:dyDescent="0.25">
      <c r="A63" s="14"/>
      <c r="B63" s="15" t="str">
        <f t="shared" si="4"/>
        <v/>
      </c>
      <c r="C63" s="16"/>
      <c r="D63" s="16"/>
      <c r="E63" s="16"/>
      <c r="F63" s="16"/>
      <c r="G63" s="17" t="str">
        <f>IF($A63="","",C63+D63+IF(Setup!$B$15="Yes",E63+F63,0))</f>
        <v/>
      </c>
      <c r="H63" s="17" t="str">
        <f t="shared" si="5"/>
        <v/>
      </c>
      <c r="I63" s="17" t="str">
        <f>IF($A63="","",SUM(G$6:G63))</f>
        <v/>
      </c>
      <c r="J63" s="17" t="str">
        <f>IF($A63="","",SUM(H$6:H63))</f>
        <v/>
      </c>
      <c r="K63" s="17" t="str">
        <f>IF($A63="","",I63/Setup!$B$14)</f>
        <v/>
      </c>
      <c r="L63" s="18" t="str">
        <f t="shared" si="6"/>
        <v/>
      </c>
      <c r="M63" s="19" t="str">
        <f t="shared" si="7"/>
        <v/>
      </c>
      <c r="N63" s="20"/>
    </row>
    <row r="64" spans="1:14" x14ac:dyDescent="0.25">
      <c r="A64" s="14"/>
      <c r="B64" s="15" t="str">
        <f t="shared" si="4"/>
        <v/>
      </c>
      <c r="C64" s="16"/>
      <c r="D64" s="16"/>
      <c r="E64" s="16"/>
      <c r="F64" s="16"/>
      <c r="G64" s="17" t="str">
        <f>IF($A64="","",C64+D64+IF(Setup!$B$15="Yes",E64+F64,0))</f>
        <v/>
      </c>
      <c r="H64" s="17" t="str">
        <f t="shared" si="5"/>
        <v/>
      </c>
      <c r="I64" s="17" t="str">
        <f>IF($A64="","",SUM(G$6:G64))</f>
        <v/>
      </c>
      <c r="J64" s="17" t="str">
        <f>IF($A64="","",SUM(H$6:H64))</f>
        <v/>
      </c>
      <c r="K64" s="17" t="str">
        <f>IF($A64="","",I64/Setup!$B$14)</f>
        <v/>
      </c>
      <c r="L64" s="18" t="str">
        <f t="shared" si="6"/>
        <v/>
      </c>
      <c r="M64" s="19" t="str">
        <f t="shared" si="7"/>
        <v/>
      </c>
      <c r="N64" s="20"/>
    </row>
    <row r="65" spans="1:14" x14ac:dyDescent="0.25">
      <c r="A65" s="14"/>
      <c r="B65" s="15" t="str">
        <f t="shared" si="4"/>
        <v/>
      </c>
      <c r="C65" s="16"/>
      <c r="D65" s="16"/>
      <c r="E65" s="16"/>
      <c r="F65" s="16"/>
      <c r="G65" s="17" t="str">
        <f>IF($A65="","",C65+D65+IF(Setup!$B$15="Yes",E65+F65,0))</f>
        <v/>
      </c>
      <c r="H65" s="17" t="str">
        <f t="shared" si="5"/>
        <v/>
      </c>
      <c r="I65" s="17" t="str">
        <f>IF($A65="","",SUM(G$6:G65))</f>
        <v/>
      </c>
      <c r="J65" s="17" t="str">
        <f>IF($A65="","",SUM(H$6:H65))</f>
        <v/>
      </c>
      <c r="K65" s="17" t="str">
        <f>IF($A65="","",I65/Setup!$B$14)</f>
        <v/>
      </c>
      <c r="L65" s="18" t="str">
        <f t="shared" si="6"/>
        <v/>
      </c>
      <c r="M65" s="19" t="str">
        <f t="shared" si="7"/>
        <v/>
      </c>
      <c r="N65" s="20"/>
    </row>
    <row r="66" spans="1:14" x14ac:dyDescent="0.25">
      <c r="A66" s="14"/>
      <c r="B66" s="15" t="str">
        <f t="shared" si="4"/>
        <v/>
      </c>
      <c r="C66" s="16"/>
      <c r="D66" s="16"/>
      <c r="E66" s="16"/>
      <c r="F66" s="16"/>
      <c r="G66" s="17" t="str">
        <f>IF($A66="","",C66+D66+IF(Setup!$B$15="Yes",E66+F66,0))</f>
        <v/>
      </c>
      <c r="H66" s="17" t="str">
        <f t="shared" si="5"/>
        <v/>
      </c>
      <c r="I66" s="17" t="str">
        <f>IF($A66="","",SUM(G$6:G66))</f>
        <v/>
      </c>
      <c r="J66" s="17" t="str">
        <f>IF($A66="","",SUM(H$6:H66))</f>
        <v/>
      </c>
      <c r="K66" s="17" t="str">
        <f>IF($A66="","",I66/Setup!$B$14)</f>
        <v/>
      </c>
      <c r="L66" s="18" t="str">
        <f t="shared" si="6"/>
        <v/>
      </c>
      <c r="M66" s="19" t="str">
        <f t="shared" si="7"/>
        <v/>
      </c>
      <c r="N66" s="20"/>
    </row>
    <row r="67" spans="1:14" x14ac:dyDescent="0.25">
      <c r="A67" s="14"/>
      <c r="B67" s="15" t="str">
        <f t="shared" si="4"/>
        <v/>
      </c>
      <c r="C67" s="16"/>
      <c r="D67" s="16"/>
      <c r="E67" s="16"/>
      <c r="F67" s="16"/>
      <c r="G67" s="17" t="str">
        <f>IF($A67="","",C67+D67+IF(Setup!$B$15="Yes",E67+F67,0))</f>
        <v/>
      </c>
      <c r="H67" s="17" t="str">
        <f t="shared" si="5"/>
        <v/>
      </c>
      <c r="I67" s="17" t="str">
        <f>IF($A67="","",SUM(G$6:G67))</f>
        <v/>
      </c>
      <c r="J67" s="17" t="str">
        <f>IF($A67="","",SUM(H$6:H67))</f>
        <v/>
      </c>
      <c r="K67" s="17" t="str">
        <f>IF($A67="","",I67/Setup!$B$14)</f>
        <v/>
      </c>
      <c r="L67" s="18" t="str">
        <f t="shared" si="6"/>
        <v/>
      </c>
      <c r="M67" s="19" t="str">
        <f t="shared" si="7"/>
        <v/>
      </c>
      <c r="N67" s="20"/>
    </row>
    <row r="68" spans="1:14" x14ac:dyDescent="0.25">
      <c r="A68" s="14"/>
      <c r="B68" s="15" t="str">
        <f t="shared" si="4"/>
        <v/>
      </c>
      <c r="C68" s="16"/>
      <c r="D68" s="16"/>
      <c r="E68" s="16"/>
      <c r="F68" s="16"/>
      <c r="G68" s="17" t="str">
        <f>IF($A68="","",C68+D68+IF(Setup!$B$15="Yes",E68+F68,0))</f>
        <v/>
      </c>
      <c r="H68" s="17" t="str">
        <f t="shared" si="5"/>
        <v/>
      </c>
      <c r="I68" s="17" t="str">
        <f>IF($A68="","",SUM(G$6:G68))</f>
        <v/>
      </c>
      <c r="J68" s="17" t="str">
        <f>IF($A68="","",SUM(H$6:H68))</f>
        <v/>
      </c>
      <c r="K68" s="17" t="str">
        <f>IF($A68="","",I68/Setup!$B$14)</f>
        <v/>
      </c>
      <c r="L68" s="18" t="str">
        <f t="shared" si="6"/>
        <v/>
      </c>
      <c r="M68" s="19" t="str">
        <f t="shared" si="7"/>
        <v/>
      </c>
      <c r="N68" s="20"/>
    </row>
    <row r="69" spans="1:14" x14ac:dyDescent="0.25">
      <c r="A69" s="14"/>
      <c r="B69" s="15" t="str">
        <f t="shared" si="4"/>
        <v/>
      </c>
      <c r="C69" s="16"/>
      <c r="D69" s="16"/>
      <c r="E69" s="16"/>
      <c r="F69" s="16"/>
      <c r="G69" s="17" t="str">
        <f>IF($A69="","",C69+D69+IF(Setup!$B$15="Yes",E69+F69,0))</f>
        <v/>
      </c>
      <c r="H69" s="17" t="str">
        <f t="shared" si="5"/>
        <v/>
      </c>
      <c r="I69" s="17" t="str">
        <f>IF($A69="","",SUM(G$6:G69))</f>
        <v/>
      </c>
      <c r="J69" s="17" t="str">
        <f>IF($A69="","",SUM(H$6:H69))</f>
        <v/>
      </c>
      <c r="K69" s="17" t="str">
        <f>IF($A69="","",I69/Setup!$B$14)</f>
        <v/>
      </c>
      <c r="L69" s="18" t="str">
        <f t="shared" si="6"/>
        <v/>
      </c>
      <c r="M69" s="19" t="str">
        <f t="shared" si="7"/>
        <v/>
      </c>
      <c r="N69" s="20"/>
    </row>
    <row r="70" spans="1:14" x14ac:dyDescent="0.25">
      <c r="A70" s="14"/>
      <c r="B70" s="15" t="str">
        <f t="shared" ref="B70:B101" si="8">IF($A70="","",A70+6)</f>
        <v/>
      </c>
      <c r="C70" s="16"/>
      <c r="D70" s="16"/>
      <c r="E70" s="16"/>
      <c r="F70" s="16"/>
      <c r="G70" s="17" t="str">
        <f>IF($A70="","",C70+D70+IF(Setup!$B$15="Yes",E70+F70,0))</f>
        <v/>
      </c>
      <c r="H70" s="17" t="str">
        <f t="shared" ref="H70:H101" si="9">IF($A70="","",E70+F70)</f>
        <v/>
      </c>
      <c r="I70" s="17" t="str">
        <f>IF($A70="","",SUM(G$6:G70))</f>
        <v/>
      </c>
      <c r="J70" s="17" t="str">
        <f>IF($A70="","",SUM(H$6:H70))</f>
        <v/>
      </c>
      <c r="K70" s="17" t="str">
        <f>IF($A70="","",I70/Setup!$B$14)</f>
        <v/>
      </c>
      <c r="L70" s="18" t="str">
        <f t="shared" ref="L70:L101" si="10">IF($A70="","",J70-K70)</f>
        <v/>
      </c>
      <c r="M70" s="19" t="str">
        <f t="shared" ref="M70:M101" si="11">IF($A70="","",IF(L70&gt;=0,"On track","Behind"))</f>
        <v/>
      </c>
      <c r="N70" s="20"/>
    </row>
    <row r="71" spans="1:14" x14ac:dyDescent="0.25">
      <c r="A71" s="14"/>
      <c r="B71" s="15" t="str">
        <f t="shared" si="8"/>
        <v/>
      </c>
      <c r="C71" s="16"/>
      <c r="D71" s="16"/>
      <c r="E71" s="16"/>
      <c r="F71" s="16"/>
      <c r="G71" s="17" t="str">
        <f>IF($A71="","",C71+D71+IF(Setup!$B$15="Yes",E71+F71,0))</f>
        <v/>
      </c>
      <c r="H71" s="17" t="str">
        <f t="shared" si="9"/>
        <v/>
      </c>
      <c r="I71" s="17" t="str">
        <f>IF($A71="","",SUM(G$6:G71))</f>
        <v/>
      </c>
      <c r="J71" s="17" t="str">
        <f>IF($A71="","",SUM(H$6:H71))</f>
        <v/>
      </c>
      <c r="K71" s="17" t="str">
        <f>IF($A71="","",I71/Setup!$B$14)</f>
        <v/>
      </c>
      <c r="L71" s="18" t="str">
        <f t="shared" si="10"/>
        <v/>
      </c>
      <c r="M71" s="19" t="str">
        <f t="shared" si="11"/>
        <v/>
      </c>
      <c r="N71" s="20"/>
    </row>
    <row r="72" spans="1:14" x14ac:dyDescent="0.25">
      <c r="A72" s="14"/>
      <c r="B72" s="15" t="str">
        <f t="shared" si="8"/>
        <v/>
      </c>
      <c r="C72" s="16"/>
      <c r="D72" s="16"/>
      <c r="E72" s="16"/>
      <c r="F72" s="16"/>
      <c r="G72" s="17" t="str">
        <f>IF($A72="","",C72+D72+IF(Setup!$B$15="Yes",E72+F72,0))</f>
        <v/>
      </c>
      <c r="H72" s="17" t="str">
        <f t="shared" si="9"/>
        <v/>
      </c>
      <c r="I72" s="17" t="str">
        <f>IF($A72="","",SUM(G$6:G72))</f>
        <v/>
      </c>
      <c r="J72" s="17" t="str">
        <f>IF($A72="","",SUM(H$6:H72))</f>
        <v/>
      </c>
      <c r="K72" s="17" t="str">
        <f>IF($A72="","",I72/Setup!$B$14)</f>
        <v/>
      </c>
      <c r="L72" s="18" t="str">
        <f t="shared" si="10"/>
        <v/>
      </c>
      <c r="M72" s="19" t="str">
        <f t="shared" si="11"/>
        <v/>
      </c>
      <c r="N72" s="20"/>
    </row>
    <row r="73" spans="1:14" x14ac:dyDescent="0.25">
      <c r="A73" s="14"/>
      <c r="B73" s="15" t="str">
        <f t="shared" si="8"/>
        <v/>
      </c>
      <c r="C73" s="16"/>
      <c r="D73" s="16"/>
      <c r="E73" s="16"/>
      <c r="F73" s="16"/>
      <c r="G73" s="17" t="str">
        <f>IF($A73="","",C73+D73+IF(Setup!$B$15="Yes",E73+F73,0))</f>
        <v/>
      </c>
      <c r="H73" s="17" t="str">
        <f t="shared" si="9"/>
        <v/>
      </c>
      <c r="I73" s="17" t="str">
        <f>IF($A73="","",SUM(G$6:G73))</f>
        <v/>
      </c>
      <c r="J73" s="17" t="str">
        <f>IF($A73="","",SUM(H$6:H73))</f>
        <v/>
      </c>
      <c r="K73" s="17" t="str">
        <f>IF($A73="","",I73/Setup!$B$14)</f>
        <v/>
      </c>
      <c r="L73" s="18" t="str">
        <f t="shared" si="10"/>
        <v/>
      </c>
      <c r="M73" s="19" t="str">
        <f t="shared" si="11"/>
        <v/>
      </c>
      <c r="N73" s="20"/>
    </row>
    <row r="74" spans="1:14" x14ac:dyDescent="0.25">
      <c r="A74" s="14"/>
      <c r="B74" s="15" t="str">
        <f t="shared" si="8"/>
        <v/>
      </c>
      <c r="C74" s="16"/>
      <c r="D74" s="16"/>
      <c r="E74" s="16"/>
      <c r="F74" s="16"/>
      <c r="G74" s="17" t="str">
        <f>IF($A74="","",C74+D74+IF(Setup!$B$15="Yes",E74+F74,0))</f>
        <v/>
      </c>
      <c r="H74" s="17" t="str">
        <f t="shared" si="9"/>
        <v/>
      </c>
      <c r="I74" s="17" t="str">
        <f>IF($A74="","",SUM(G$6:G74))</f>
        <v/>
      </c>
      <c r="J74" s="17" t="str">
        <f>IF($A74="","",SUM(H$6:H74))</f>
        <v/>
      </c>
      <c r="K74" s="17" t="str">
        <f>IF($A74="","",I74/Setup!$B$14)</f>
        <v/>
      </c>
      <c r="L74" s="18" t="str">
        <f t="shared" si="10"/>
        <v/>
      </c>
      <c r="M74" s="19" t="str">
        <f t="shared" si="11"/>
        <v/>
      </c>
      <c r="N74" s="20"/>
    </row>
    <row r="75" spans="1:14" x14ac:dyDescent="0.25">
      <c r="A75" s="14"/>
      <c r="B75" s="15" t="str">
        <f t="shared" si="8"/>
        <v/>
      </c>
      <c r="C75" s="16"/>
      <c r="D75" s="16"/>
      <c r="E75" s="16"/>
      <c r="F75" s="16"/>
      <c r="G75" s="17" t="str">
        <f>IF($A75="","",C75+D75+IF(Setup!$B$15="Yes",E75+F75,0))</f>
        <v/>
      </c>
      <c r="H75" s="17" t="str">
        <f t="shared" si="9"/>
        <v/>
      </c>
      <c r="I75" s="17" t="str">
        <f>IF($A75="","",SUM(G$6:G75))</f>
        <v/>
      </c>
      <c r="J75" s="17" t="str">
        <f>IF($A75="","",SUM(H$6:H75))</f>
        <v/>
      </c>
      <c r="K75" s="17" t="str">
        <f>IF($A75="","",I75/Setup!$B$14)</f>
        <v/>
      </c>
      <c r="L75" s="18" t="str">
        <f t="shared" si="10"/>
        <v/>
      </c>
      <c r="M75" s="19" t="str">
        <f t="shared" si="11"/>
        <v/>
      </c>
      <c r="N75" s="20"/>
    </row>
    <row r="76" spans="1:14" x14ac:dyDescent="0.25">
      <c r="A76" s="14"/>
      <c r="B76" s="15" t="str">
        <f t="shared" si="8"/>
        <v/>
      </c>
      <c r="C76" s="16"/>
      <c r="D76" s="16"/>
      <c r="E76" s="16"/>
      <c r="F76" s="16"/>
      <c r="G76" s="17" t="str">
        <f>IF($A76="","",C76+D76+IF(Setup!$B$15="Yes",E76+F76,0))</f>
        <v/>
      </c>
      <c r="H76" s="17" t="str">
        <f t="shared" si="9"/>
        <v/>
      </c>
      <c r="I76" s="17" t="str">
        <f>IF($A76="","",SUM(G$6:G76))</f>
        <v/>
      </c>
      <c r="J76" s="17" t="str">
        <f>IF($A76="","",SUM(H$6:H76))</f>
        <v/>
      </c>
      <c r="K76" s="17" t="str">
        <f>IF($A76="","",I76/Setup!$B$14)</f>
        <v/>
      </c>
      <c r="L76" s="18" t="str">
        <f t="shared" si="10"/>
        <v/>
      </c>
      <c r="M76" s="19" t="str">
        <f t="shared" si="11"/>
        <v/>
      </c>
      <c r="N76" s="20"/>
    </row>
    <row r="77" spans="1:14" x14ac:dyDescent="0.25">
      <c r="A77" s="14"/>
      <c r="B77" s="15" t="str">
        <f t="shared" si="8"/>
        <v/>
      </c>
      <c r="C77" s="16"/>
      <c r="D77" s="16"/>
      <c r="E77" s="16"/>
      <c r="F77" s="16"/>
      <c r="G77" s="17" t="str">
        <f>IF($A77="","",C77+D77+IF(Setup!$B$15="Yes",E77+F77,0))</f>
        <v/>
      </c>
      <c r="H77" s="17" t="str">
        <f t="shared" si="9"/>
        <v/>
      </c>
      <c r="I77" s="17" t="str">
        <f>IF($A77="","",SUM(G$6:G77))</f>
        <v/>
      </c>
      <c r="J77" s="17" t="str">
        <f>IF($A77="","",SUM(H$6:H77))</f>
        <v/>
      </c>
      <c r="K77" s="17" t="str">
        <f>IF($A77="","",I77/Setup!$B$14)</f>
        <v/>
      </c>
      <c r="L77" s="18" t="str">
        <f t="shared" si="10"/>
        <v/>
      </c>
      <c r="M77" s="19" t="str">
        <f t="shared" si="11"/>
        <v/>
      </c>
      <c r="N77" s="20"/>
    </row>
    <row r="78" spans="1:14" x14ac:dyDescent="0.25">
      <c r="A78" s="14"/>
      <c r="B78" s="15" t="str">
        <f t="shared" si="8"/>
        <v/>
      </c>
      <c r="C78" s="16"/>
      <c r="D78" s="16"/>
      <c r="E78" s="16"/>
      <c r="F78" s="16"/>
      <c r="G78" s="17" t="str">
        <f>IF($A78="","",C78+D78+IF(Setup!$B$15="Yes",E78+F78,0))</f>
        <v/>
      </c>
      <c r="H78" s="17" t="str">
        <f t="shared" si="9"/>
        <v/>
      </c>
      <c r="I78" s="17" t="str">
        <f>IF($A78="","",SUM(G$6:G78))</f>
        <v/>
      </c>
      <c r="J78" s="17" t="str">
        <f>IF($A78="","",SUM(H$6:H78))</f>
        <v/>
      </c>
      <c r="K78" s="17" t="str">
        <f>IF($A78="","",I78/Setup!$B$14)</f>
        <v/>
      </c>
      <c r="L78" s="18" t="str">
        <f t="shared" si="10"/>
        <v/>
      </c>
      <c r="M78" s="19" t="str">
        <f t="shared" si="11"/>
        <v/>
      </c>
      <c r="N78" s="20"/>
    </row>
    <row r="79" spans="1:14" x14ac:dyDescent="0.25">
      <c r="A79" s="14"/>
      <c r="B79" s="15" t="str">
        <f t="shared" si="8"/>
        <v/>
      </c>
      <c r="C79" s="16"/>
      <c r="D79" s="16"/>
      <c r="E79" s="16"/>
      <c r="F79" s="16"/>
      <c r="G79" s="17" t="str">
        <f>IF($A79="","",C79+D79+IF(Setup!$B$15="Yes",E79+F79,0))</f>
        <v/>
      </c>
      <c r="H79" s="17" t="str">
        <f t="shared" si="9"/>
        <v/>
      </c>
      <c r="I79" s="17" t="str">
        <f>IF($A79="","",SUM(G$6:G79))</f>
        <v/>
      </c>
      <c r="J79" s="17" t="str">
        <f>IF($A79="","",SUM(H$6:H79))</f>
        <v/>
      </c>
      <c r="K79" s="17" t="str">
        <f>IF($A79="","",I79/Setup!$B$14)</f>
        <v/>
      </c>
      <c r="L79" s="18" t="str">
        <f t="shared" si="10"/>
        <v/>
      </c>
      <c r="M79" s="19" t="str">
        <f t="shared" si="11"/>
        <v/>
      </c>
      <c r="N79" s="20"/>
    </row>
    <row r="80" spans="1:14" x14ac:dyDescent="0.25">
      <c r="A80" s="14"/>
      <c r="B80" s="15" t="str">
        <f t="shared" si="8"/>
        <v/>
      </c>
      <c r="C80" s="16"/>
      <c r="D80" s="16"/>
      <c r="E80" s="16"/>
      <c r="F80" s="16"/>
      <c r="G80" s="17" t="str">
        <f>IF($A80="","",C80+D80+IF(Setup!$B$15="Yes",E80+F80,0))</f>
        <v/>
      </c>
      <c r="H80" s="17" t="str">
        <f t="shared" si="9"/>
        <v/>
      </c>
      <c r="I80" s="17" t="str">
        <f>IF($A80="","",SUM(G$6:G80))</f>
        <v/>
      </c>
      <c r="J80" s="17" t="str">
        <f>IF($A80="","",SUM(H$6:H80))</f>
        <v/>
      </c>
      <c r="K80" s="17" t="str">
        <f>IF($A80="","",I80/Setup!$B$14)</f>
        <v/>
      </c>
      <c r="L80" s="18" t="str">
        <f t="shared" si="10"/>
        <v/>
      </c>
      <c r="M80" s="19" t="str">
        <f t="shared" si="11"/>
        <v/>
      </c>
      <c r="N80" s="20"/>
    </row>
    <row r="81" spans="1:14" x14ac:dyDescent="0.25">
      <c r="A81" s="14"/>
      <c r="B81" s="15" t="str">
        <f t="shared" si="8"/>
        <v/>
      </c>
      <c r="C81" s="16"/>
      <c r="D81" s="16"/>
      <c r="E81" s="16"/>
      <c r="F81" s="16"/>
      <c r="G81" s="17" t="str">
        <f>IF($A81="","",C81+D81+IF(Setup!$B$15="Yes",E81+F81,0))</f>
        <v/>
      </c>
      <c r="H81" s="17" t="str">
        <f t="shared" si="9"/>
        <v/>
      </c>
      <c r="I81" s="17" t="str">
        <f>IF($A81="","",SUM(G$6:G81))</f>
        <v/>
      </c>
      <c r="J81" s="17" t="str">
        <f>IF($A81="","",SUM(H$6:H81))</f>
        <v/>
      </c>
      <c r="K81" s="17" t="str">
        <f>IF($A81="","",I81/Setup!$B$14)</f>
        <v/>
      </c>
      <c r="L81" s="18" t="str">
        <f t="shared" si="10"/>
        <v/>
      </c>
      <c r="M81" s="19" t="str">
        <f t="shared" si="11"/>
        <v/>
      </c>
      <c r="N81" s="20"/>
    </row>
    <row r="82" spans="1:14" x14ac:dyDescent="0.25">
      <c r="A82" s="14"/>
      <c r="B82" s="15" t="str">
        <f t="shared" si="8"/>
        <v/>
      </c>
      <c r="C82" s="16"/>
      <c r="D82" s="16"/>
      <c r="E82" s="16"/>
      <c r="F82" s="16"/>
      <c r="G82" s="17" t="str">
        <f>IF($A82="","",C82+D82+IF(Setup!$B$15="Yes",E82+F82,0))</f>
        <v/>
      </c>
      <c r="H82" s="17" t="str">
        <f t="shared" si="9"/>
        <v/>
      </c>
      <c r="I82" s="17" t="str">
        <f>IF($A82="","",SUM(G$6:G82))</f>
        <v/>
      </c>
      <c r="J82" s="17" t="str">
        <f>IF($A82="","",SUM(H$6:H82))</f>
        <v/>
      </c>
      <c r="K82" s="17" t="str">
        <f>IF($A82="","",I82/Setup!$B$14)</f>
        <v/>
      </c>
      <c r="L82" s="18" t="str">
        <f t="shared" si="10"/>
        <v/>
      </c>
      <c r="M82" s="19" t="str">
        <f t="shared" si="11"/>
        <v/>
      </c>
      <c r="N82" s="20"/>
    </row>
    <row r="83" spans="1:14" x14ac:dyDescent="0.25">
      <c r="A83" s="14"/>
      <c r="B83" s="15" t="str">
        <f t="shared" si="8"/>
        <v/>
      </c>
      <c r="C83" s="16"/>
      <c r="D83" s="16"/>
      <c r="E83" s="16"/>
      <c r="F83" s="16"/>
      <c r="G83" s="17" t="str">
        <f>IF($A83="","",C83+D83+IF(Setup!$B$15="Yes",E83+F83,0))</f>
        <v/>
      </c>
      <c r="H83" s="17" t="str">
        <f t="shared" si="9"/>
        <v/>
      </c>
      <c r="I83" s="17" t="str">
        <f>IF($A83="","",SUM(G$6:G83))</f>
        <v/>
      </c>
      <c r="J83" s="17" t="str">
        <f>IF($A83="","",SUM(H$6:H83))</f>
        <v/>
      </c>
      <c r="K83" s="17" t="str">
        <f>IF($A83="","",I83/Setup!$B$14)</f>
        <v/>
      </c>
      <c r="L83" s="18" t="str">
        <f t="shared" si="10"/>
        <v/>
      </c>
      <c r="M83" s="19" t="str">
        <f t="shared" si="11"/>
        <v/>
      </c>
      <c r="N83" s="20"/>
    </row>
    <row r="84" spans="1:14" x14ac:dyDescent="0.25">
      <c r="A84" s="14"/>
      <c r="B84" s="15" t="str">
        <f t="shared" si="8"/>
        <v/>
      </c>
      <c r="C84" s="16"/>
      <c r="D84" s="16"/>
      <c r="E84" s="16"/>
      <c r="F84" s="16"/>
      <c r="G84" s="17" t="str">
        <f>IF($A84="","",C84+D84+IF(Setup!$B$15="Yes",E84+F84,0))</f>
        <v/>
      </c>
      <c r="H84" s="17" t="str">
        <f t="shared" si="9"/>
        <v/>
      </c>
      <c r="I84" s="17" t="str">
        <f>IF($A84="","",SUM(G$6:G84))</f>
        <v/>
      </c>
      <c r="J84" s="17" t="str">
        <f>IF($A84="","",SUM(H$6:H84))</f>
        <v/>
      </c>
      <c r="K84" s="17" t="str">
        <f>IF($A84="","",I84/Setup!$B$14)</f>
        <v/>
      </c>
      <c r="L84" s="18" t="str">
        <f t="shared" si="10"/>
        <v/>
      </c>
      <c r="M84" s="19" t="str">
        <f t="shared" si="11"/>
        <v/>
      </c>
      <c r="N84" s="20"/>
    </row>
    <row r="85" spans="1:14" x14ac:dyDescent="0.25">
      <c r="A85" s="14"/>
      <c r="B85" s="15" t="str">
        <f t="shared" si="8"/>
        <v/>
      </c>
      <c r="C85" s="16"/>
      <c r="D85" s="16"/>
      <c r="E85" s="16"/>
      <c r="F85" s="16"/>
      <c r="G85" s="17" t="str">
        <f>IF($A85="","",C85+D85+IF(Setup!$B$15="Yes",E85+F85,0))</f>
        <v/>
      </c>
      <c r="H85" s="17" t="str">
        <f t="shared" si="9"/>
        <v/>
      </c>
      <c r="I85" s="17" t="str">
        <f>IF($A85="","",SUM(G$6:G85))</f>
        <v/>
      </c>
      <c r="J85" s="17" t="str">
        <f>IF($A85="","",SUM(H$6:H85))</f>
        <v/>
      </c>
      <c r="K85" s="17" t="str">
        <f>IF($A85="","",I85/Setup!$B$14)</f>
        <v/>
      </c>
      <c r="L85" s="18" t="str">
        <f t="shared" si="10"/>
        <v/>
      </c>
      <c r="M85" s="19" t="str">
        <f t="shared" si="11"/>
        <v/>
      </c>
      <c r="N85" s="20"/>
    </row>
    <row r="86" spans="1:14" x14ac:dyDescent="0.25">
      <c r="A86" s="14"/>
      <c r="B86" s="15" t="str">
        <f t="shared" si="8"/>
        <v/>
      </c>
      <c r="C86" s="16"/>
      <c r="D86" s="16"/>
      <c r="E86" s="16"/>
      <c r="F86" s="16"/>
      <c r="G86" s="17" t="str">
        <f>IF($A86="","",C86+D86+IF(Setup!$B$15="Yes",E86+F86,0))</f>
        <v/>
      </c>
      <c r="H86" s="17" t="str">
        <f t="shared" si="9"/>
        <v/>
      </c>
      <c r="I86" s="17" t="str">
        <f>IF($A86="","",SUM(G$6:G86))</f>
        <v/>
      </c>
      <c r="J86" s="17" t="str">
        <f>IF($A86="","",SUM(H$6:H86))</f>
        <v/>
      </c>
      <c r="K86" s="17" t="str">
        <f>IF($A86="","",I86/Setup!$B$14)</f>
        <v/>
      </c>
      <c r="L86" s="18" t="str">
        <f t="shared" si="10"/>
        <v/>
      </c>
      <c r="M86" s="19" t="str">
        <f t="shared" si="11"/>
        <v/>
      </c>
      <c r="N86" s="20"/>
    </row>
    <row r="87" spans="1:14" x14ac:dyDescent="0.25">
      <c r="A87" s="14"/>
      <c r="B87" s="15" t="str">
        <f t="shared" si="8"/>
        <v/>
      </c>
      <c r="C87" s="16"/>
      <c r="D87" s="16"/>
      <c r="E87" s="16"/>
      <c r="F87" s="16"/>
      <c r="G87" s="17" t="str">
        <f>IF($A87="","",C87+D87+IF(Setup!$B$15="Yes",E87+F87,0))</f>
        <v/>
      </c>
      <c r="H87" s="17" t="str">
        <f t="shared" si="9"/>
        <v/>
      </c>
      <c r="I87" s="17" t="str">
        <f>IF($A87="","",SUM(G$6:G87))</f>
        <v/>
      </c>
      <c r="J87" s="17" t="str">
        <f>IF($A87="","",SUM(H$6:H87))</f>
        <v/>
      </c>
      <c r="K87" s="17" t="str">
        <f>IF($A87="","",I87/Setup!$B$14)</f>
        <v/>
      </c>
      <c r="L87" s="18" t="str">
        <f t="shared" si="10"/>
        <v/>
      </c>
      <c r="M87" s="19" t="str">
        <f t="shared" si="11"/>
        <v/>
      </c>
      <c r="N87" s="20"/>
    </row>
    <row r="88" spans="1:14" x14ac:dyDescent="0.25">
      <c r="A88" s="14"/>
      <c r="B88" s="15" t="str">
        <f t="shared" si="8"/>
        <v/>
      </c>
      <c r="C88" s="16"/>
      <c r="D88" s="16"/>
      <c r="E88" s="16"/>
      <c r="F88" s="16"/>
      <c r="G88" s="17" t="str">
        <f>IF($A88="","",C88+D88+IF(Setup!$B$15="Yes",E88+F88,0))</f>
        <v/>
      </c>
      <c r="H88" s="17" t="str">
        <f t="shared" si="9"/>
        <v/>
      </c>
      <c r="I88" s="17" t="str">
        <f>IF($A88="","",SUM(G$6:G88))</f>
        <v/>
      </c>
      <c r="J88" s="17" t="str">
        <f>IF($A88="","",SUM(H$6:H88))</f>
        <v/>
      </c>
      <c r="K88" s="17" t="str">
        <f>IF($A88="","",I88/Setup!$B$14)</f>
        <v/>
      </c>
      <c r="L88" s="18" t="str">
        <f t="shared" si="10"/>
        <v/>
      </c>
      <c r="M88" s="19" t="str">
        <f t="shared" si="11"/>
        <v/>
      </c>
      <c r="N88" s="20"/>
    </row>
    <row r="89" spans="1:14" x14ac:dyDescent="0.25">
      <c r="A89" s="14"/>
      <c r="B89" s="15" t="str">
        <f t="shared" si="8"/>
        <v/>
      </c>
      <c r="C89" s="16"/>
      <c r="D89" s="16"/>
      <c r="E89" s="16"/>
      <c r="F89" s="16"/>
      <c r="G89" s="17" t="str">
        <f>IF($A89="","",C89+D89+IF(Setup!$B$15="Yes",E89+F89,0))</f>
        <v/>
      </c>
      <c r="H89" s="17" t="str">
        <f t="shared" si="9"/>
        <v/>
      </c>
      <c r="I89" s="17" t="str">
        <f>IF($A89="","",SUM(G$6:G89))</f>
        <v/>
      </c>
      <c r="J89" s="17" t="str">
        <f>IF($A89="","",SUM(H$6:H89))</f>
        <v/>
      </c>
      <c r="K89" s="17" t="str">
        <f>IF($A89="","",I89/Setup!$B$14)</f>
        <v/>
      </c>
      <c r="L89" s="18" t="str">
        <f t="shared" si="10"/>
        <v/>
      </c>
      <c r="M89" s="19" t="str">
        <f t="shared" si="11"/>
        <v/>
      </c>
      <c r="N89" s="20"/>
    </row>
    <row r="90" spans="1:14" x14ac:dyDescent="0.25">
      <c r="A90" s="14"/>
      <c r="B90" s="15" t="str">
        <f t="shared" si="8"/>
        <v/>
      </c>
      <c r="C90" s="16"/>
      <c r="D90" s="16"/>
      <c r="E90" s="16"/>
      <c r="F90" s="16"/>
      <c r="G90" s="17" t="str">
        <f>IF($A90="","",C90+D90+IF(Setup!$B$15="Yes",E90+F90,0))</f>
        <v/>
      </c>
      <c r="H90" s="17" t="str">
        <f t="shared" si="9"/>
        <v/>
      </c>
      <c r="I90" s="17" t="str">
        <f>IF($A90="","",SUM(G$6:G90))</f>
        <v/>
      </c>
      <c r="J90" s="17" t="str">
        <f>IF($A90="","",SUM(H$6:H90))</f>
        <v/>
      </c>
      <c r="K90" s="17" t="str">
        <f>IF($A90="","",I90/Setup!$B$14)</f>
        <v/>
      </c>
      <c r="L90" s="18" t="str">
        <f t="shared" si="10"/>
        <v/>
      </c>
      <c r="M90" s="19" t="str">
        <f t="shared" si="11"/>
        <v/>
      </c>
      <c r="N90" s="20"/>
    </row>
    <row r="91" spans="1:14" x14ac:dyDescent="0.25">
      <c r="A91" s="14"/>
      <c r="B91" s="15" t="str">
        <f t="shared" si="8"/>
        <v/>
      </c>
      <c r="C91" s="16"/>
      <c r="D91" s="16"/>
      <c r="E91" s="16"/>
      <c r="F91" s="16"/>
      <c r="G91" s="17" t="str">
        <f>IF($A91="","",C91+D91+IF(Setup!$B$15="Yes",E91+F91,0))</f>
        <v/>
      </c>
      <c r="H91" s="17" t="str">
        <f t="shared" si="9"/>
        <v/>
      </c>
      <c r="I91" s="17" t="str">
        <f>IF($A91="","",SUM(G$6:G91))</f>
        <v/>
      </c>
      <c r="J91" s="17" t="str">
        <f>IF($A91="","",SUM(H$6:H91))</f>
        <v/>
      </c>
      <c r="K91" s="17" t="str">
        <f>IF($A91="","",I91/Setup!$B$14)</f>
        <v/>
      </c>
      <c r="L91" s="18" t="str">
        <f t="shared" si="10"/>
        <v/>
      </c>
      <c r="M91" s="19" t="str">
        <f t="shared" si="11"/>
        <v/>
      </c>
      <c r="N91" s="20"/>
    </row>
    <row r="92" spans="1:14" x14ac:dyDescent="0.25">
      <c r="A92" s="14"/>
      <c r="B92" s="15" t="str">
        <f t="shared" si="8"/>
        <v/>
      </c>
      <c r="C92" s="16"/>
      <c r="D92" s="16"/>
      <c r="E92" s="16"/>
      <c r="F92" s="16"/>
      <c r="G92" s="17" t="str">
        <f>IF($A92="","",C92+D92+IF(Setup!$B$15="Yes",E92+F92,0))</f>
        <v/>
      </c>
      <c r="H92" s="17" t="str">
        <f t="shared" si="9"/>
        <v/>
      </c>
      <c r="I92" s="17" t="str">
        <f>IF($A92="","",SUM(G$6:G92))</f>
        <v/>
      </c>
      <c r="J92" s="17" t="str">
        <f>IF($A92="","",SUM(H$6:H92))</f>
        <v/>
      </c>
      <c r="K92" s="17" t="str">
        <f>IF($A92="","",I92/Setup!$B$14)</f>
        <v/>
      </c>
      <c r="L92" s="18" t="str">
        <f t="shared" si="10"/>
        <v/>
      </c>
      <c r="M92" s="19" t="str">
        <f t="shared" si="11"/>
        <v/>
      </c>
      <c r="N92" s="20"/>
    </row>
    <row r="93" spans="1:14" x14ac:dyDescent="0.25">
      <c r="A93" s="14"/>
      <c r="B93" s="15" t="str">
        <f t="shared" si="8"/>
        <v/>
      </c>
      <c r="C93" s="16"/>
      <c r="D93" s="16"/>
      <c r="E93" s="16"/>
      <c r="F93" s="16"/>
      <c r="G93" s="17" t="str">
        <f>IF($A93="","",C93+D93+IF(Setup!$B$15="Yes",E93+F93,0))</f>
        <v/>
      </c>
      <c r="H93" s="17" t="str">
        <f t="shared" si="9"/>
        <v/>
      </c>
      <c r="I93" s="17" t="str">
        <f>IF($A93="","",SUM(G$6:G93))</f>
        <v/>
      </c>
      <c r="J93" s="17" t="str">
        <f>IF($A93="","",SUM(H$6:H93))</f>
        <v/>
      </c>
      <c r="K93" s="17" t="str">
        <f>IF($A93="","",I93/Setup!$B$14)</f>
        <v/>
      </c>
      <c r="L93" s="18" t="str">
        <f t="shared" si="10"/>
        <v/>
      </c>
      <c r="M93" s="19" t="str">
        <f t="shared" si="11"/>
        <v/>
      </c>
      <c r="N93" s="20"/>
    </row>
    <row r="94" spans="1:14" x14ac:dyDescent="0.25">
      <c r="A94" s="14"/>
      <c r="B94" s="15" t="str">
        <f t="shared" si="8"/>
        <v/>
      </c>
      <c r="C94" s="16"/>
      <c r="D94" s="16"/>
      <c r="E94" s="16"/>
      <c r="F94" s="16"/>
      <c r="G94" s="17" t="str">
        <f>IF($A94="","",C94+D94+IF(Setup!$B$15="Yes",E94+F94,0))</f>
        <v/>
      </c>
      <c r="H94" s="17" t="str">
        <f t="shared" si="9"/>
        <v/>
      </c>
      <c r="I94" s="17" t="str">
        <f>IF($A94="","",SUM(G$6:G94))</f>
        <v/>
      </c>
      <c r="J94" s="17" t="str">
        <f>IF($A94="","",SUM(H$6:H94))</f>
        <v/>
      </c>
      <c r="K94" s="17" t="str">
        <f>IF($A94="","",I94/Setup!$B$14)</f>
        <v/>
      </c>
      <c r="L94" s="18" t="str">
        <f t="shared" si="10"/>
        <v/>
      </c>
      <c r="M94" s="19" t="str">
        <f t="shared" si="11"/>
        <v/>
      </c>
      <c r="N94" s="20"/>
    </row>
    <row r="95" spans="1:14" x14ac:dyDescent="0.25">
      <c r="A95" s="14"/>
      <c r="B95" s="15" t="str">
        <f t="shared" si="8"/>
        <v/>
      </c>
      <c r="C95" s="16"/>
      <c r="D95" s="16"/>
      <c r="E95" s="16"/>
      <c r="F95" s="16"/>
      <c r="G95" s="17" t="str">
        <f>IF($A95="","",C95+D95+IF(Setup!$B$15="Yes",E95+F95,0))</f>
        <v/>
      </c>
      <c r="H95" s="17" t="str">
        <f t="shared" si="9"/>
        <v/>
      </c>
      <c r="I95" s="17" t="str">
        <f>IF($A95="","",SUM(G$6:G95))</f>
        <v/>
      </c>
      <c r="J95" s="17" t="str">
        <f>IF($A95="","",SUM(H$6:H95))</f>
        <v/>
      </c>
      <c r="K95" s="17" t="str">
        <f>IF($A95="","",I95/Setup!$B$14)</f>
        <v/>
      </c>
      <c r="L95" s="18" t="str">
        <f t="shared" si="10"/>
        <v/>
      </c>
      <c r="M95" s="19" t="str">
        <f t="shared" si="11"/>
        <v/>
      </c>
      <c r="N95" s="20"/>
    </row>
    <row r="96" spans="1:14" x14ac:dyDescent="0.25">
      <c r="A96" s="14"/>
      <c r="B96" s="15" t="str">
        <f t="shared" si="8"/>
        <v/>
      </c>
      <c r="C96" s="16"/>
      <c r="D96" s="16"/>
      <c r="E96" s="16"/>
      <c r="F96" s="16"/>
      <c r="G96" s="17" t="str">
        <f>IF($A96="","",C96+D96+IF(Setup!$B$15="Yes",E96+F96,0))</f>
        <v/>
      </c>
      <c r="H96" s="17" t="str">
        <f t="shared" si="9"/>
        <v/>
      </c>
      <c r="I96" s="17" t="str">
        <f>IF($A96="","",SUM(G$6:G96))</f>
        <v/>
      </c>
      <c r="J96" s="17" t="str">
        <f>IF($A96="","",SUM(H$6:H96))</f>
        <v/>
      </c>
      <c r="K96" s="17" t="str">
        <f>IF($A96="","",I96/Setup!$B$14)</f>
        <v/>
      </c>
      <c r="L96" s="18" t="str">
        <f t="shared" si="10"/>
        <v/>
      </c>
      <c r="M96" s="19" t="str">
        <f t="shared" si="11"/>
        <v/>
      </c>
      <c r="N96" s="20"/>
    </row>
    <row r="97" spans="1:14" x14ac:dyDescent="0.25">
      <c r="A97" s="14"/>
      <c r="B97" s="15" t="str">
        <f t="shared" si="8"/>
        <v/>
      </c>
      <c r="C97" s="16"/>
      <c r="D97" s="16"/>
      <c r="E97" s="16"/>
      <c r="F97" s="16"/>
      <c r="G97" s="17" t="str">
        <f>IF($A97="","",C97+D97+IF(Setup!$B$15="Yes",E97+F97,0))</f>
        <v/>
      </c>
      <c r="H97" s="17" t="str">
        <f t="shared" si="9"/>
        <v/>
      </c>
      <c r="I97" s="17" t="str">
        <f>IF($A97="","",SUM(G$6:G97))</f>
        <v/>
      </c>
      <c r="J97" s="17" t="str">
        <f>IF($A97="","",SUM(H$6:H97))</f>
        <v/>
      </c>
      <c r="K97" s="17" t="str">
        <f>IF($A97="","",I97/Setup!$B$14)</f>
        <v/>
      </c>
      <c r="L97" s="18" t="str">
        <f t="shared" si="10"/>
        <v/>
      </c>
      <c r="M97" s="19" t="str">
        <f t="shared" si="11"/>
        <v/>
      </c>
      <c r="N97" s="20"/>
    </row>
    <row r="98" spans="1:14" x14ac:dyDescent="0.25">
      <c r="A98" s="14"/>
      <c r="B98" s="15" t="str">
        <f t="shared" si="8"/>
        <v/>
      </c>
      <c r="C98" s="16"/>
      <c r="D98" s="16"/>
      <c r="E98" s="16"/>
      <c r="F98" s="16"/>
      <c r="G98" s="17" t="str">
        <f>IF($A98="","",C98+D98+IF(Setup!$B$15="Yes",E98+F98,0))</f>
        <v/>
      </c>
      <c r="H98" s="17" t="str">
        <f t="shared" si="9"/>
        <v/>
      </c>
      <c r="I98" s="17" t="str">
        <f>IF($A98="","",SUM(G$6:G98))</f>
        <v/>
      </c>
      <c r="J98" s="17" t="str">
        <f>IF($A98="","",SUM(H$6:H98))</f>
        <v/>
      </c>
      <c r="K98" s="17" t="str">
        <f>IF($A98="","",I98/Setup!$B$14)</f>
        <v/>
      </c>
      <c r="L98" s="18" t="str">
        <f t="shared" si="10"/>
        <v/>
      </c>
      <c r="M98" s="19" t="str">
        <f t="shared" si="11"/>
        <v/>
      </c>
      <c r="N98" s="20"/>
    </row>
    <row r="99" spans="1:14" x14ac:dyDescent="0.25">
      <c r="A99" s="14"/>
      <c r="B99" s="15" t="str">
        <f t="shared" si="8"/>
        <v/>
      </c>
      <c r="C99" s="16"/>
      <c r="D99" s="16"/>
      <c r="E99" s="16"/>
      <c r="F99" s="16"/>
      <c r="G99" s="17" t="str">
        <f>IF($A99="","",C99+D99+IF(Setup!$B$15="Yes",E99+F99,0))</f>
        <v/>
      </c>
      <c r="H99" s="17" t="str">
        <f t="shared" si="9"/>
        <v/>
      </c>
      <c r="I99" s="17" t="str">
        <f>IF($A99="","",SUM(G$6:G99))</f>
        <v/>
      </c>
      <c r="J99" s="17" t="str">
        <f>IF($A99="","",SUM(H$6:H99))</f>
        <v/>
      </c>
      <c r="K99" s="17" t="str">
        <f>IF($A99="","",I99/Setup!$B$14)</f>
        <v/>
      </c>
      <c r="L99" s="18" t="str">
        <f t="shared" si="10"/>
        <v/>
      </c>
      <c r="M99" s="19" t="str">
        <f t="shared" si="11"/>
        <v/>
      </c>
      <c r="N99" s="20"/>
    </row>
    <row r="100" spans="1:14" x14ac:dyDescent="0.25">
      <c r="A100" s="14"/>
      <c r="B100" s="15" t="str">
        <f t="shared" si="8"/>
        <v/>
      </c>
      <c r="C100" s="16"/>
      <c r="D100" s="16"/>
      <c r="E100" s="16"/>
      <c r="F100" s="16"/>
      <c r="G100" s="17" t="str">
        <f>IF($A100="","",C100+D100+IF(Setup!$B$15="Yes",E100+F100,0))</f>
        <v/>
      </c>
      <c r="H100" s="17" t="str">
        <f t="shared" si="9"/>
        <v/>
      </c>
      <c r="I100" s="17" t="str">
        <f>IF($A100="","",SUM(G$6:G100))</f>
        <v/>
      </c>
      <c r="J100" s="17" t="str">
        <f>IF($A100="","",SUM(H$6:H100))</f>
        <v/>
      </c>
      <c r="K100" s="17" t="str">
        <f>IF($A100="","",I100/Setup!$B$14)</f>
        <v/>
      </c>
      <c r="L100" s="18" t="str">
        <f t="shared" si="10"/>
        <v/>
      </c>
      <c r="M100" s="19" t="str">
        <f t="shared" si="11"/>
        <v/>
      </c>
      <c r="N100" s="20"/>
    </row>
    <row r="101" spans="1:14" x14ac:dyDescent="0.25">
      <c r="A101" s="14"/>
      <c r="B101" s="15" t="str">
        <f t="shared" si="8"/>
        <v/>
      </c>
      <c r="C101" s="16"/>
      <c r="D101" s="16"/>
      <c r="E101" s="16"/>
      <c r="F101" s="16"/>
      <c r="G101" s="17" t="str">
        <f>IF($A101="","",C101+D101+IF(Setup!$B$15="Yes",E101+F101,0))</f>
        <v/>
      </c>
      <c r="H101" s="17" t="str">
        <f t="shared" si="9"/>
        <v/>
      </c>
      <c r="I101" s="17" t="str">
        <f>IF($A101="","",SUM(G$6:G101))</f>
        <v/>
      </c>
      <c r="J101" s="17" t="str">
        <f>IF($A101="","",SUM(H$6:H101))</f>
        <v/>
      </c>
      <c r="K101" s="17" t="str">
        <f>IF($A101="","",I101/Setup!$B$14)</f>
        <v/>
      </c>
      <c r="L101" s="18" t="str">
        <f t="shared" si="10"/>
        <v/>
      </c>
      <c r="M101" s="19" t="str">
        <f t="shared" si="11"/>
        <v/>
      </c>
      <c r="N101" s="20"/>
    </row>
    <row r="102" spans="1:14" x14ac:dyDescent="0.25">
      <c r="A102" s="14"/>
      <c r="B102" s="15" t="str">
        <f t="shared" ref="B102:B133" si="12">IF($A102="","",A102+6)</f>
        <v/>
      </c>
      <c r="C102" s="16"/>
      <c r="D102" s="16"/>
      <c r="E102" s="16"/>
      <c r="F102" s="16"/>
      <c r="G102" s="17" t="str">
        <f>IF($A102="","",C102+D102+IF(Setup!$B$15="Yes",E102+F102,0))</f>
        <v/>
      </c>
      <c r="H102" s="17" t="str">
        <f t="shared" ref="H102:H133" si="13">IF($A102="","",E102+F102)</f>
        <v/>
      </c>
      <c r="I102" s="17" t="str">
        <f>IF($A102="","",SUM(G$6:G102))</f>
        <v/>
      </c>
      <c r="J102" s="17" t="str">
        <f>IF($A102="","",SUM(H$6:H102))</f>
        <v/>
      </c>
      <c r="K102" s="17" t="str">
        <f>IF($A102="","",I102/Setup!$B$14)</f>
        <v/>
      </c>
      <c r="L102" s="18" t="str">
        <f t="shared" ref="L102:L133" si="14">IF($A102="","",J102-K102)</f>
        <v/>
      </c>
      <c r="M102" s="19" t="str">
        <f t="shared" ref="M102:M133" si="15">IF($A102="","",IF(L102&gt;=0,"On track","Behind"))</f>
        <v/>
      </c>
      <c r="N102" s="20"/>
    </row>
    <row r="103" spans="1:14" x14ac:dyDescent="0.25">
      <c r="A103" s="14"/>
      <c r="B103" s="15" t="str">
        <f t="shared" si="12"/>
        <v/>
      </c>
      <c r="C103" s="16"/>
      <c r="D103" s="16"/>
      <c r="E103" s="16"/>
      <c r="F103" s="16"/>
      <c r="G103" s="17" t="str">
        <f>IF($A103="","",C103+D103+IF(Setup!$B$15="Yes",E103+F103,0))</f>
        <v/>
      </c>
      <c r="H103" s="17" t="str">
        <f t="shared" si="13"/>
        <v/>
      </c>
      <c r="I103" s="17" t="str">
        <f>IF($A103="","",SUM(G$6:G103))</f>
        <v/>
      </c>
      <c r="J103" s="17" t="str">
        <f>IF($A103="","",SUM(H$6:H103))</f>
        <v/>
      </c>
      <c r="K103" s="17" t="str">
        <f>IF($A103="","",I103/Setup!$B$14)</f>
        <v/>
      </c>
      <c r="L103" s="18" t="str">
        <f t="shared" si="14"/>
        <v/>
      </c>
      <c r="M103" s="19" t="str">
        <f t="shared" si="15"/>
        <v/>
      </c>
      <c r="N103" s="20"/>
    </row>
    <row r="104" spans="1:14" x14ac:dyDescent="0.25">
      <c r="A104" s="14"/>
      <c r="B104" s="15" t="str">
        <f t="shared" si="12"/>
        <v/>
      </c>
      <c r="C104" s="16"/>
      <c r="D104" s="16"/>
      <c r="E104" s="16"/>
      <c r="F104" s="16"/>
      <c r="G104" s="17" t="str">
        <f>IF($A104="","",C104+D104+IF(Setup!$B$15="Yes",E104+F104,0))</f>
        <v/>
      </c>
      <c r="H104" s="17" t="str">
        <f t="shared" si="13"/>
        <v/>
      </c>
      <c r="I104" s="17" t="str">
        <f>IF($A104="","",SUM(G$6:G104))</f>
        <v/>
      </c>
      <c r="J104" s="17" t="str">
        <f>IF($A104="","",SUM(H$6:H104))</f>
        <v/>
      </c>
      <c r="K104" s="17" t="str">
        <f>IF($A104="","",I104/Setup!$B$14)</f>
        <v/>
      </c>
      <c r="L104" s="18" t="str">
        <f t="shared" si="14"/>
        <v/>
      </c>
      <c r="M104" s="19" t="str">
        <f t="shared" si="15"/>
        <v/>
      </c>
      <c r="N104" s="20"/>
    </row>
    <row r="105" spans="1:14" x14ac:dyDescent="0.25">
      <c r="A105" s="14"/>
      <c r="B105" s="15" t="str">
        <f t="shared" si="12"/>
        <v/>
      </c>
      <c r="C105" s="16"/>
      <c r="D105" s="16"/>
      <c r="E105" s="16"/>
      <c r="F105" s="16"/>
      <c r="G105" s="17" t="str">
        <f>IF($A105="","",C105+D105+IF(Setup!$B$15="Yes",E105+F105,0))</f>
        <v/>
      </c>
      <c r="H105" s="17" t="str">
        <f t="shared" si="13"/>
        <v/>
      </c>
      <c r="I105" s="17" t="str">
        <f>IF($A105="","",SUM(G$6:G105))</f>
        <v/>
      </c>
      <c r="J105" s="17" t="str">
        <f>IF($A105="","",SUM(H$6:H105))</f>
        <v/>
      </c>
      <c r="K105" s="17" t="str">
        <f>IF($A105="","",I105/Setup!$B$14)</f>
        <v/>
      </c>
      <c r="L105" s="18" t="str">
        <f t="shared" si="14"/>
        <v/>
      </c>
      <c r="M105" s="19" t="str">
        <f t="shared" si="15"/>
        <v/>
      </c>
      <c r="N105" s="20"/>
    </row>
    <row r="106" spans="1:14" x14ac:dyDescent="0.25">
      <c r="A106" s="14"/>
      <c r="B106" s="15" t="str">
        <f t="shared" si="12"/>
        <v/>
      </c>
      <c r="C106" s="16"/>
      <c r="D106" s="16"/>
      <c r="E106" s="16"/>
      <c r="F106" s="16"/>
      <c r="G106" s="17" t="str">
        <f>IF($A106="","",C106+D106+IF(Setup!$B$15="Yes",E106+F106,0))</f>
        <v/>
      </c>
      <c r="H106" s="17" t="str">
        <f t="shared" si="13"/>
        <v/>
      </c>
      <c r="I106" s="17" t="str">
        <f>IF($A106="","",SUM(G$6:G106))</f>
        <v/>
      </c>
      <c r="J106" s="17" t="str">
        <f>IF($A106="","",SUM(H$6:H106))</f>
        <v/>
      </c>
      <c r="K106" s="17" t="str">
        <f>IF($A106="","",I106/Setup!$B$14)</f>
        <v/>
      </c>
      <c r="L106" s="18" t="str">
        <f t="shared" si="14"/>
        <v/>
      </c>
      <c r="M106" s="19" t="str">
        <f t="shared" si="15"/>
        <v/>
      </c>
      <c r="N106" s="20"/>
    </row>
    <row r="107" spans="1:14" x14ac:dyDescent="0.25">
      <c r="A107" s="14"/>
      <c r="B107" s="15" t="str">
        <f t="shared" si="12"/>
        <v/>
      </c>
      <c r="C107" s="16"/>
      <c r="D107" s="16"/>
      <c r="E107" s="16"/>
      <c r="F107" s="16"/>
      <c r="G107" s="17" t="str">
        <f>IF($A107="","",C107+D107+IF(Setup!$B$15="Yes",E107+F107,0))</f>
        <v/>
      </c>
      <c r="H107" s="17" t="str">
        <f t="shared" si="13"/>
        <v/>
      </c>
      <c r="I107" s="17" t="str">
        <f>IF($A107="","",SUM(G$6:G107))</f>
        <v/>
      </c>
      <c r="J107" s="17" t="str">
        <f>IF($A107="","",SUM(H$6:H107))</f>
        <v/>
      </c>
      <c r="K107" s="17" t="str">
        <f>IF($A107="","",I107/Setup!$B$14)</f>
        <v/>
      </c>
      <c r="L107" s="18" t="str">
        <f t="shared" si="14"/>
        <v/>
      </c>
      <c r="M107" s="19" t="str">
        <f t="shared" si="15"/>
        <v/>
      </c>
      <c r="N107" s="20"/>
    </row>
    <row r="108" spans="1:14" x14ac:dyDescent="0.25">
      <c r="A108" s="14"/>
      <c r="B108" s="15" t="str">
        <f t="shared" si="12"/>
        <v/>
      </c>
      <c r="C108" s="16"/>
      <c r="D108" s="16"/>
      <c r="E108" s="16"/>
      <c r="F108" s="16"/>
      <c r="G108" s="17" t="str">
        <f>IF($A108="","",C108+D108+IF(Setup!$B$15="Yes",E108+F108,0))</f>
        <v/>
      </c>
      <c r="H108" s="17" t="str">
        <f t="shared" si="13"/>
        <v/>
      </c>
      <c r="I108" s="17" t="str">
        <f>IF($A108="","",SUM(G$6:G108))</f>
        <v/>
      </c>
      <c r="J108" s="17" t="str">
        <f>IF($A108="","",SUM(H$6:H108))</f>
        <v/>
      </c>
      <c r="K108" s="17" t="str">
        <f>IF($A108="","",I108/Setup!$B$14)</f>
        <v/>
      </c>
      <c r="L108" s="18" t="str">
        <f t="shared" si="14"/>
        <v/>
      </c>
      <c r="M108" s="19" t="str">
        <f t="shared" si="15"/>
        <v/>
      </c>
      <c r="N108" s="20"/>
    </row>
    <row r="109" spans="1:14" x14ac:dyDescent="0.25">
      <c r="A109" s="14"/>
      <c r="B109" s="15" t="str">
        <f t="shared" si="12"/>
        <v/>
      </c>
      <c r="C109" s="16"/>
      <c r="D109" s="16"/>
      <c r="E109" s="16"/>
      <c r="F109" s="16"/>
      <c r="G109" s="17" t="str">
        <f>IF($A109="","",C109+D109+IF(Setup!$B$15="Yes",E109+F109,0))</f>
        <v/>
      </c>
      <c r="H109" s="17" t="str">
        <f t="shared" si="13"/>
        <v/>
      </c>
      <c r="I109" s="17" t="str">
        <f>IF($A109="","",SUM(G$6:G109))</f>
        <v/>
      </c>
      <c r="J109" s="17" t="str">
        <f>IF($A109="","",SUM(H$6:H109))</f>
        <v/>
      </c>
      <c r="K109" s="17" t="str">
        <f>IF($A109="","",I109/Setup!$B$14)</f>
        <v/>
      </c>
      <c r="L109" s="18" t="str">
        <f t="shared" si="14"/>
        <v/>
      </c>
      <c r="M109" s="19" t="str">
        <f t="shared" si="15"/>
        <v/>
      </c>
      <c r="N109" s="20"/>
    </row>
    <row r="110" spans="1:14" x14ac:dyDescent="0.25">
      <c r="A110" s="14"/>
      <c r="B110" s="15" t="str">
        <f t="shared" si="12"/>
        <v/>
      </c>
      <c r="C110" s="16"/>
      <c r="D110" s="16"/>
      <c r="E110" s="16"/>
      <c r="F110" s="16"/>
      <c r="G110" s="17" t="str">
        <f>IF($A110="","",C110+D110+IF(Setup!$B$15="Yes",E110+F110,0))</f>
        <v/>
      </c>
      <c r="H110" s="17" t="str">
        <f t="shared" si="13"/>
        <v/>
      </c>
      <c r="I110" s="17" t="str">
        <f>IF($A110="","",SUM(G$6:G110))</f>
        <v/>
      </c>
      <c r="J110" s="17" t="str">
        <f>IF($A110="","",SUM(H$6:H110))</f>
        <v/>
      </c>
      <c r="K110" s="17" t="str">
        <f>IF($A110="","",I110/Setup!$B$14)</f>
        <v/>
      </c>
      <c r="L110" s="18" t="str">
        <f t="shared" si="14"/>
        <v/>
      </c>
      <c r="M110" s="19" t="str">
        <f t="shared" si="15"/>
        <v/>
      </c>
      <c r="N110" s="20"/>
    </row>
    <row r="111" spans="1:14" x14ac:dyDescent="0.25">
      <c r="A111" s="14"/>
      <c r="B111" s="15" t="str">
        <f t="shared" si="12"/>
        <v/>
      </c>
      <c r="C111" s="16"/>
      <c r="D111" s="16"/>
      <c r="E111" s="16"/>
      <c r="F111" s="16"/>
      <c r="G111" s="17" t="str">
        <f>IF($A111="","",C111+D111+IF(Setup!$B$15="Yes",E111+F111,0))</f>
        <v/>
      </c>
      <c r="H111" s="17" t="str">
        <f t="shared" si="13"/>
        <v/>
      </c>
      <c r="I111" s="17" t="str">
        <f>IF($A111="","",SUM(G$6:G111))</f>
        <v/>
      </c>
      <c r="J111" s="17" t="str">
        <f>IF($A111="","",SUM(H$6:H111))</f>
        <v/>
      </c>
      <c r="K111" s="17" t="str">
        <f>IF($A111="","",I111/Setup!$B$14)</f>
        <v/>
      </c>
      <c r="L111" s="18" t="str">
        <f t="shared" si="14"/>
        <v/>
      </c>
      <c r="M111" s="19" t="str">
        <f t="shared" si="15"/>
        <v/>
      </c>
      <c r="N111" s="20"/>
    </row>
    <row r="112" spans="1:14" x14ac:dyDescent="0.25">
      <c r="A112" s="14"/>
      <c r="B112" s="15" t="str">
        <f t="shared" si="12"/>
        <v/>
      </c>
      <c r="C112" s="16"/>
      <c r="D112" s="16"/>
      <c r="E112" s="16"/>
      <c r="F112" s="16"/>
      <c r="G112" s="17" t="str">
        <f>IF($A112="","",C112+D112+IF(Setup!$B$15="Yes",E112+F112,0))</f>
        <v/>
      </c>
      <c r="H112" s="17" t="str">
        <f t="shared" si="13"/>
        <v/>
      </c>
      <c r="I112" s="17" t="str">
        <f>IF($A112="","",SUM(G$6:G112))</f>
        <v/>
      </c>
      <c r="J112" s="17" t="str">
        <f>IF($A112="","",SUM(H$6:H112))</f>
        <v/>
      </c>
      <c r="K112" s="17" t="str">
        <f>IF($A112="","",I112/Setup!$B$14)</f>
        <v/>
      </c>
      <c r="L112" s="18" t="str">
        <f t="shared" si="14"/>
        <v/>
      </c>
      <c r="M112" s="19" t="str">
        <f t="shared" si="15"/>
        <v/>
      </c>
      <c r="N112" s="20"/>
    </row>
    <row r="113" spans="1:14" x14ac:dyDescent="0.25">
      <c r="A113" s="14"/>
      <c r="B113" s="15" t="str">
        <f t="shared" si="12"/>
        <v/>
      </c>
      <c r="C113" s="16"/>
      <c r="D113" s="16"/>
      <c r="E113" s="16"/>
      <c r="F113" s="16"/>
      <c r="G113" s="17" t="str">
        <f>IF($A113="","",C113+D113+IF(Setup!$B$15="Yes",E113+F113,0))</f>
        <v/>
      </c>
      <c r="H113" s="17" t="str">
        <f t="shared" si="13"/>
        <v/>
      </c>
      <c r="I113" s="17" t="str">
        <f>IF($A113="","",SUM(G$6:G113))</f>
        <v/>
      </c>
      <c r="J113" s="17" t="str">
        <f>IF($A113="","",SUM(H$6:H113))</f>
        <v/>
      </c>
      <c r="K113" s="17" t="str">
        <f>IF($A113="","",I113/Setup!$B$14)</f>
        <v/>
      </c>
      <c r="L113" s="18" t="str">
        <f t="shared" si="14"/>
        <v/>
      </c>
      <c r="M113" s="19" t="str">
        <f t="shared" si="15"/>
        <v/>
      </c>
      <c r="N113" s="20"/>
    </row>
    <row r="114" spans="1:14" x14ac:dyDescent="0.25">
      <c r="A114" s="14"/>
      <c r="B114" s="15" t="str">
        <f t="shared" si="12"/>
        <v/>
      </c>
      <c r="C114" s="16"/>
      <c r="D114" s="16"/>
      <c r="E114" s="16"/>
      <c r="F114" s="16"/>
      <c r="G114" s="17" t="str">
        <f>IF($A114="","",C114+D114+IF(Setup!$B$15="Yes",E114+F114,0))</f>
        <v/>
      </c>
      <c r="H114" s="17" t="str">
        <f t="shared" si="13"/>
        <v/>
      </c>
      <c r="I114" s="17" t="str">
        <f>IF($A114="","",SUM(G$6:G114))</f>
        <v/>
      </c>
      <c r="J114" s="17" t="str">
        <f>IF($A114="","",SUM(H$6:H114))</f>
        <v/>
      </c>
      <c r="K114" s="17" t="str">
        <f>IF($A114="","",I114/Setup!$B$14)</f>
        <v/>
      </c>
      <c r="L114" s="18" t="str">
        <f t="shared" si="14"/>
        <v/>
      </c>
      <c r="M114" s="19" t="str">
        <f t="shared" si="15"/>
        <v/>
      </c>
      <c r="N114" s="20"/>
    </row>
    <row r="115" spans="1:14" x14ac:dyDescent="0.25">
      <c r="A115" s="14"/>
      <c r="B115" s="15" t="str">
        <f t="shared" si="12"/>
        <v/>
      </c>
      <c r="C115" s="16"/>
      <c r="D115" s="16"/>
      <c r="E115" s="16"/>
      <c r="F115" s="16"/>
      <c r="G115" s="17" t="str">
        <f>IF($A115="","",C115+D115+IF(Setup!$B$15="Yes",E115+F115,0))</f>
        <v/>
      </c>
      <c r="H115" s="17" t="str">
        <f t="shared" si="13"/>
        <v/>
      </c>
      <c r="I115" s="17" t="str">
        <f>IF($A115="","",SUM(G$6:G115))</f>
        <v/>
      </c>
      <c r="J115" s="17" t="str">
        <f>IF($A115="","",SUM(H$6:H115))</f>
        <v/>
      </c>
      <c r="K115" s="17" t="str">
        <f>IF($A115="","",I115/Setup!$B$14)</f>
        <v/>
      </c>
      <c r="L115" s="18" t="str">
        <f t="shared" si="14"/>
        <v/>
      </c>
      <c r="M115" s="19" t="str">
        <f t="shared" si="15"/>
        <v/>
      </c>
      <c r="N115" s="20"/>
    </row>
    <row r="116" spans="1:14" x14ac:dyDescent="0.25">
      <c r="A116" s="14"/>
      <c r="B116" s="15" t="str">
        <f t="shared" si="12"/>
        <v/>
      </c>
      <c r="C116" s="16"/>
      <c r="D116" s="16"/>
      <c r="E116" s="16"/>
      <c r="F116" s="16"/>
      <c r="G116" s="17" t="str">
        <f>IF($A116="","",C116+D116+IF(Setup!$B$15="Yes",E116+F116,0))</f>
        <v/>
      </c>
      <c r="H116" s="17" t="str">
        <f t="shared" si="13"/>
        <v/>
      </c>
      <c r="I116" s="17" t="str">
        <f>IF($A116="","",SUM(G$6:G116))</f>
        <v/>
      </c>
      <c r="J116" s="17" t="str">
        <f>IF($A116="","",SUM(H$6:H116))</f>
        <v/>
      </c>
      <c r="K116" s="17" t="str">
        <f>IF($A116="","",I116/Setup!$B$14)</f>
        <v/>
      </c>
      <c r="L116" s="18" t="str">
        <f t="shared" si="14"/>
        <v/>
      </c>
      <c r="M116" s="19" t="str">
        <f t="shared" si="15"/>
        <v/>
      </c>
      <c r="N116" s="20"/>
    </row>
    <row r="117" spans="1:14" x14ac:dyDescent="0.25">
      <c r="A117" s="14"/>
      <c r="B117" s="15" t="str">
        <f t="shared" si="12"/>
        <v/>
      </c>
      <c r="C117" s="16"/>
      <c r="D117" s="16"/>
      <c r="E117" s="16"/>
      <c r="F117" s="16"/>
      <c r="G117" s="17" t="str">
        <f>IF($A117="","",C117+D117+IF(Setup!$B$15="Yes",E117+F117,0))</f>
        <v/>
      </c>
      <c r="H117" s="17" t="str">
        <f t="shared" si="13"/>
        <v/>
      </c>
      <c r="I117" s="17" t="str">
        <f>IF($A117="","",SUM(G$6:G117))</f>
        <v/>
      </c>
      <c r="J117" s="17" t="str">
        <f>IF($A117="","",SUM(H$6:H117))</f>
        <v/>
      </c>
      <c r="K117" s="17" t="str">
        <f>IF($A117="","",I117/Setup!$B$14)</f>
        <v/>
      </c>
      <c r="L117" s="18" t="str">
        <f t="shared" si="14"/>
        <v/>
      </c>
      <c r="M117" s="19" t="str">
        <f t="shared" si="15"/>
        <v/>
      </c>
      <c r="N117" s="20"/>
    </row>
    <row r="118" spans="1:14" x14ac:dyDescent="0.25">
      <c r="A118" s="14"/>
      <c r="B118" s="15" t="str">
        <f t="shared" si="12"/>
        <v/>
      </c>
      <c r="C118" s="16"/>
      <c r="D118" s="16"/>
      <c r="E118" s="16"/>
      <c r="F118" s="16"/>
      <c r="G118" s="17" t="str">
        <f>IF($A118="","",C118+D118+IF(Setup!$B$15="Yes",E118+F118,0))</f>
        <v/>
      </c>
      <c r="H118" s="17" t="str">
        <f t="shared" si="13"/>
        <v/>
      </c>
      <c r="I118" s="17" t="str">
        <f>IF($A118="","",SUM(G$6:G118))</f>
        <v/>
      </c>
      <c r="J118" s="17" t="str">
        <f>IF($A118="","",SUM(H$6:H118))</f>
        <v/>
      </c>
      <c r="K118" s="17" t="str">
        <f>IF($A118="","",I118/Setup!$B$14)</f>
        <v/>
      </c>
      <c r="L118" s="18" t="str">
        <f t="shared" si="14"/>
        <v/>
      </c>
      <c r="M118" s="19" t="str">
        <f t="shared" si="15"/>
        <v/>
      </c>
      <c r="N118" s="20"/>
    </row>
    <row r="119" spans="1:14" x14ac:dyDescent="0.25">
      <c r="A119" s="14"/>
      <c r="B119" s="15" t="str">
        <f t="shared" si="12"/>
        <v/>
      </c>
      <c r="C119" s="16"/>
      <c r="D119" s="16"/>
      <c r="E119" s="16"/>
      <c r="F119" s="16"/>
      <c r="G119" s="17" t="str">
        <f>IF($A119="","",C119+D119+IF(Setup!$B$15="Yes",E119+F119,0))</f>
        <v/>
      </c>
      <c r="H119" s="17" t="str">
        <f t="shared" si="13"/>
        <v/>
      </c>
      <c r="I119" s="17" t="str">
        <f>IF($A119="","",SUM(G$6:G119))</f>
        <v/>
      </c>
      <c r="J119" s="17" t="str">
        <f>IF($A119="","",SUM(H$6:H119))</f>
        <v/>
      </c>
      <c r="K119" s="17" t="str">
        <f>IF($A119="","",I119/Setup!$B$14)</f>
        <v/>
      </c>
      <c r="L119" s="18" t="str">
        <f t="shared" si="14"/>
        <v/>
      </c>
      <c r="M119" s="19" t="str">
        <f t="shared" si="15"/>
        <v/>
      </c>
      <c r="N119" s="20"/>
    </row>
    <row r="120" spans="1:14" x14ac:dyDescent="0.25">
      <c r="A120" s="14"/>
      <c r="B120" s="15" t="str">
        <f t="shared" si="12"/>
        <v/>
      </c>
      <c r="C120" s="16"/>
      <c r="D120" s="16"/>
      <c r="E120" s="16"/>
      <c r="F120" s="16"/>
      <c r="G120" s="17" t="str">
        <f>IF($A120="","",C120+D120+IF(Setup!$B$15="Yes",E120+F120,0))</f>
        <v/>
      </c>
      <c r="H120" s="17" t="str">
        <f t="shared" si="13"/>
        <v/>
      </c>
      <c r="I120" s="17" t="str">
        <f>IF($A120="","",SUM(G$6:G120))</f>
        <v/>
      </c>
      <c r="J120" s="17" t="str">
        <f>IF($A120="","",SUM(H$6:H120))</f>
        <v/>
      </c>
      <c r="K120" s="17" t="str">
        <f>IF($A120="","",I120/Setup!$B$14)</f>
        <v/>
      </c>
      <c r="L120" s="18" t="str">
        <f t="shared" si="14"/>
        <v/>
      </c>
      <c r="M120" s="19" t="str">
        <f t="shared" si="15"/>
        <v/>
      </c>
      <c r="N120" s="20"/>
    </row>
    <row r="121" spans="1:14" x14ac:dyDescent="0.25">
      <c r="A121" s="14"/>
      <c r="B121" s="15" t="str">
        <f t="shared" si="12"/>
        <v/>
      </c>
      <c r="C121" s="16"/>
      <c r="D121" s="16"/>
      <c r="E121" s="16"/>
      <c r="F121" s="16"/>
      <c r="G121" s="17" t="str">
        <f>IF($A121="","",C121+D121+IF(Setup!$B$15="Yes",E121+F121,0))</f>
        <v/>
      </c>
      <c r="H121" s="17" t="str">
        <f t="shared" si="13"/>
        <v/>
      </c>
      <c r="I121" s="17" t="str">
        <f>IF($A121="","",SUM(G$6:G121))</f>
        <v/>
      </c>
      <c r="J121" s="17" t="str">
        <f>IF($A121="","",SUM(H$6:H121))</f>
        <v/>
      </c>
      <c r="K121" s="17" t="str">
        <f>IF($A121="","",I121/Setup!$B$14)</f>
        <v/>
      </c>
      <c r="L121" s="18" t="str">
        <f t="shared" si="14"/>
        <v/>
      </c>
      <c r="M121" s="19" t="str">
        <f t="shared" si="15"/>
        <v/>
      </c>
      <c r="N121" s="20"/>
    </row>
    <row r="122" spans="1:14" x14ac:dyDescent="0.25">
      <c r="A122" s="14"/>
      <c r="B122" s="15" t="str">
        <f t="shared" si="12"/>
        <v/>
      </c>
      <c r="C122" s="16"/>
      <c r="D122" s="16"/>
      <c r="E122" s="16"/>
      <c r="F122" s="16"/>
      <c r="G122" s="17" t="str">
        <f>IF($A122="","",C122+D122+IF(Setup!$B$15="Yes",E122+F122,0))</f>
        <v/>
      </c>
      <c r="H122" s="17" t="str">
        <f t="shared" si="13"/>
        <v/>
      </c>
      <c r="I122" s="17" t="str">
        <f>IF($A122="","",SUM(G$6:G122))</f>
        <v/>
      </c>
      <c r="J122" s="17" t="str">
        <f>IF($A122="","",SUM(H$6:H122))</f>
        <v/>
      </c>
      <c r="K122" s="17" t="str">
        <f>IF($A122="","",I122/Setup!$B$14)</f>
        <v/>
      </c>
      <c r="L122" s="18" t="str">
        <f t="shared" si="14"/>
        <v/>
      </c>
      <c r="M122" s="19" t="str">
        <f t="shared" si="15"/>
        <v/>
      </c>
      <c r="N122" s="20"/>
    </row>
    <row r="123" spans="1:14" x14ac:dyDescent="0.25">
      <c r="A123" s="14"/>
      <c r="B123" s="15" t="str">
        <f t="shared" si="12"/>
        <v/>
      </c>
      <c r="C123" s="16"/>
      <c r="D123" s="16"/>
      <c r="E123" s="16"/>
      <c r="F123" s="16"/>
      <c r="G123" s="17" t="str">
        <f>IF($A123="","",C123+D123+IF(Setup!$B$15="Yes",E123+F123,0))</f>
        <v/>
      </c>
      <c r="H123" s="17" t="str">
        <f t="shared" si="13"/>
        <v/>
      </c>
      <c r="I123" s="17" t="str">
        <f>IF($A123="","",SUM(G$6:G123))</f>
        <v/>
      </c>
      <c r="J123" s="17" t="str">
        <f>IF($A123="","",SUM(H$6:H123))</f>
        <v/>
      </c>
      <c r="K123" s="17" t="str">
        <f>IF($A123="","",I123/Setup!$B$14)</f>
        <v/>
      </c>
      <c r="L123" s="18" t="str">
        <f t="shared" si="14"/>
        <v/>
      </c>
      <c r="M123" s="19" t="str">
        <f t="shared" si="15"/>
        <v/>
      </c>
      <c r="N123" s="20"/>
    </row>
    <row r="124" spans="1:14" x14ac:dyDescent="0.25">
      <c r="A124" s="14"/>
      <c r="B124" s="15" t="str">
        <f t="shared" si="12"/>
        <v/>
      </c>
      <c r="C124" s="16"/>
      <c r="D124" s="16"/>
      <c r="E124" s="16"/>
      <c r="F124" s="16"/>
      <c r="G124" s="17" t="str">
        <f>IF($A124="","",C124+D124+IF(Setup!$B$15="Yes",E124+F124,0))</f>
        <v/>
      </c>
      <c r="H124" s="17" t="str">
        <f t="shared" si="13"/>
        <v/>
      </c>
      <c r="I124" s="17" t="str">
        <f>IF($A124="","",SUM(G$6:G124))</f>
        <v/>
      </c>
      <c r="J124" s="17" t="str">
        <f>IF($A124="","",SUM(H$6:H124))</f>
        <v/>
      </c>
      <c r="K124" s="17" t="str">
        <f>IF($A124="","",I124/Setup!$B$14)</f>
        <v/>
      </c>
      <c r="L124" s="18" t="str">
        <f t="shared" si="14"/>
        <v/>
      </c>
      <c r="M124" s="19" t="str">
        <f t="shared" si="15"/>
        <v/>
      </c>
      <c r="N124" s="20"/>
    </row>
    <row r="125" spans="1:14" x14ac:dyDescent="0.25">
      <c r="A125" s="14"/>
      <c r="B125" s="15" t="str">
        <f t="shared" si="12"/>
        <v/>
      </c>
      <c r="C125" s="16"/>
      <c r="D125" s="16"/>
      <c r="E125" s="16"/>
      <c r="F125" s="16"/>
      <c r="G125" s="17" t="str">
        <f>IF($A125="","",C125+D125+IF(Setup!$B$15="Yes",E125+F125,0))</f>
        <v/>
      </c>
      <c r="H125" s="17" t="str">
        <f t="shared" si="13"/>
        <v/>
      </c>
      <c r="I125" s="17" t="str">
        <f>IF($A125="","",SUM(G$6:G125))</f>
        <v/>
      </c>
      <c r="J125" s="17" t="str">
        <f>IF($A125="","",SUM(H$6:H125))</f>
        <v/>
      </c>
      <c r="K125" s="17" t="str">
        <f>IF($A125="","",I125/Setup!$B$14)</f>
        <v/>
      </c>
      <c r="L125" s="18" t="str">
        <f t="shared" si="14"/>
        <v/>
      </c>
      <c r="M125" s="19" t="str">
        <f t="shared" si="15"/>
        <v/>
      </c>
      <c r="N125" s="20"/>
    </row>
    <row r="126" spans="1:14" x14ac:dyDescent="0.25">
      <c r="A126" s="14"/>
      <c r="B126" s="15" t="str">
        <f t="shared" si="12"/>
        <v/>
      </c>
      <c r="C126" s="16"/>
      <c r="D126" s="16"/>
      <c r="E126" s="16"/>
      <c r="F126" s="16"/>
      <c r="G126" s="17" t="str">
        <f>IF($A126="","",C126+D126+IF(Setup!$B$15="Yes",E126+F126,0))</f>
        <v/>
      </c>
      <c r="H126" s="17" t="str">
        <f t="shared" si="13"/>
        <v/>
      </c>
      <c r="I126" s="17" t="str">
        <f>IF($A126="","",SUM(G$6:G126))</f>
        <v/>
      </c>
      <c r="J126" s="17" t="str">
        <f>IF($A126="","",SUM(H$6:H126))</f>
        <v/>
      </c>
      <c r="K126" s="17" t="str">
        <f>IF($A126="","",I126/Setup!$B$14)</f>
        <v/>
      </c>
      <c r="L126" s="18" t="str">
        <f t="shared" si="14"/>
        <v/>
      </c>
      <c r="M126" s="19" t="str">
        <f t="shared" si="15"/>
        <v/>
      </c>
      <c r="N126" s="20"/>
    </row>
    <row r="127" spans="1:14" x14ac:dyDescent="0.25">
      <c r="A127" s="14"/>
      <c r="B127" s="15" t="str">
        <f t="shared" si="12"/>
        <v/>
      </c>
      <c r="C127" s="16"/>
      <c r="D127" s="16"/>
      <c r="E127" s="16"/>
      <c r="F127" s="16"/>
      <c r="G127" s="17" t="str">
        <f>IF($A127="","",C127+D127+IF(Setup!$B$15="Yes",E127+F127,0))</f>
        <v/>
      </c>
      <c r="H127" s="17" t="str">
        <f t="shared" si="13"/>
        <v/>
      </c>
      <c r="I127" s="17" t="str">
        <f>IF($A127="","",SUM(G$6:G127))</f>
        <v/>
      </c>
      <c r="J127" s="17" t="str">
        <f>IF($A127="","",SUM(H$6:H127))</f>
        <v/>
      </c>
      <c r="K127" s="17" t="str">
        <f>IF($A127="","",I127/Setup!$B$14)</f>
        <v/>
      </c>
      <c r="L127" s="18" t="str">
        <f t="shared" si="14"/>
        <v/>
      </c>
      <c r="M127" s="19" t="str">
        <f t="shared" si="15"/>
        <v/>
      </c>
      <c r="N127" s="20"/>
    </row>
    <row r="128" spans="1:14" x14ac:dyDescent="0.25">
      <c r="A128" s="14"/>
      <c r="B128" s="15" t="str">
        <f t="shared" si="12"/>
        <v/>
      </c>
      <c r="C128" s="16"/>
      <c r="D128" s="16"/>
      <c r="E128" s="16"/>
      <c r="F128" s="16"/>
      <c r="G128" s="17" t="str">
        <f>IF($A128="","",C128+D128+IF(Setup!$B$15="Yes",E128+F128,0))</f>
        <v/>
      </c>
      <c r="H128" s="17" t="str">
        <f t="shared" si="13"/>
        <v/>
      </c>
      <c r="I128" s="17" t="str">
        <f>IF($A128="","",SUM(G$6:G128))</f>
        <v/>
      </c>
      <c r="J128" s="17" t="str">
        <f>IF($A128="","",SUM(H$6:H128))</f>
        <v/>
      </c>
      <c r="K128" s="17" t="str">
        <f>IF($A128="","",I128/Setup!$B$14)</f>
        <v/>
      </c>
      <c r="L128" s="18" t="str">
        <f t="shared" si="14"/>
        <v/>
      </c>
      <c r="M128" s="19" t="str">
        <f t="shared" si="15"/>
        <v/>
      </c>
      <c r="N128" s="20"/>
    </row>
    <row r="129" spans="1:14" x14ac:dyDescent="0.25">
      <c r="A129" s="14"/>
      <c r="B129" s="15" t="str">
        <f t="shared" si="12"/>
        <v/>
      </c>
      <c r="C129" s="16"/>
      <c r="D129" s="16"/>
      <c r="E129" s="16"/>
      <c r="F129" s="16"/>
      <c r="G129" s="17" t="str">
        <f>IF($A129="","",C129+D129+IF(Setup!$B$15="Yes",E129+F129,0))</f>
        <v/>
      </c>
      <c r="H129" s="17" t="str">
        <f t="shared" si="13"/>
        <v/>
      </c>
      <c r="I129" s="17" t="str">
        <f>IF($A129="","",SUM(G$6:G129))</f>
        <v/>
      </c>
      <c r="J129" s="17" t="str">
        <f>IF($A129="","",SUM(H$6:H129))</f>
        <v/>
      </c>
      <c r="K129" s="17" t="str">
        <f>IF($A129="","",I129/Setup!$B$14)</f>
        <v/>
      </c>
      <c r="L129" s="18" t="str">
        <f t="shared" si="14"/>
        <v/>
      </c>
      <c r="M129" s="19" t="str">
        <f t="shared" si="15"/>
        <v/>
      </c>
      <c r="N129" s="20"/>
    </row>
    <row r="130" spans="1:14" x14ac:dyDescent="0.25">
      <c r="A130" s="14"/>
      <c r="B130" s="15" t="str">
        <f t="shared" si="12"/>
        <v/>
      </c>
      <c r="C130" s="16"/>
      <c r="D130" s="16"/>
      <c r="E130" s="16"/>
      <c r="F130" s="16"/>
      <c r="G130" s="17" t="str">
        <f>IF($A130="","",C130+D130+IF(Setup!$B$15="Yes",E130+F130,0))</f>
        <v/>
      </c>
      <c r="H130" s="17" t="str">
        <f t="shared" si="13"/>
        <v/>
      </c>
      <c r="I130" s="17" t="str">
        <f>IF($A130="","",SUM(G$6:G130))</f>
        <v/>
      </c>
      <c r="J130" s="17" t="str">
        <f>IF($A130="","",SUM(H$6:H130))</f>
        <v/>
      </c>
      <c r="K130" s="17" t="str">
        <f>IF($A130="","",I130/Setup!$B$14)</f>
        <v/>
      </c>
      <c r="L130" s="18" t="str">
        <f t="shared" si="14"/>
        <v/>
      </c>
      <c r="M130" s="19" t="str">
        <f t="shared" si="15"/>
        <v/>
      </c>
      <c r="N130" s="20"/>
    </row>
    <row r="131" spans="1:14" x14ac:dyDescent="0.25">
      <c r="A131" s="14"/>
      <c r="B131" s="15" t="str">
        <f t="shared" si="12"/>
        <v/>
      </c>
      <c r="C131" s="16"/>
      <c r="D131" s="16"/>
      <c r="E131" s="16"/>
      <c r="F131" s="16"/>
      <c r="G131" s="17" t="str">
        <f>IF($A131="","",C131+D131+IF(Setup!$B$15="Yes",E131+F131,0))</f>
        <v/>
      </c>
      <c r="H131" s="17" t="str">
        <f t="shared" si="13"/>
        <v/>
      </c>
      <c r="I131" s="17" t="str">
        <f>IF($A131="","",SUM(G$6:G131))</f>
        <v/>
      </c>
      <c r="J131" s="17" t="str">
        <f>IF($A131="","",SUM(H$6:H131))</f>
        <v/>
      </c>
      <c r="K131" s="17" t="str">
        <f>IF($A131="","",I131/Setup!$B$14)</f>
        <v/>
      </c>
      <c r="L131" s="18" t="str">
        <f t="shared" si="14"/>
        <v/>
      </c>
      <c r="M131" s="19" t="str">
        <f t="shared" si="15"/>
        <v/>
      </c>
      <c r="N131" s="20"/>
    </row>
    <row r="132" spans="1:14" x14ac:dyDescent="0.25">
      <c r="A132" s="14"/>
      <c r="B132" s="15" t="str">
        <f t="shared" si="12"/>
        <v/>
      </c>
      <c r="C132" s="16"/>
      <c r="D132" s="16"/>
      <c r="E132" s="16"/>
      <c r="F132" s="16"/>
      <c r="G132" s="17" t="str">
        <f>IF($A132="","",C132+D132+IF(Setup!$B$15="Yes",E132+F132,0))</f>
        <v/>
      </c>
      <c r="H132" s="17" t="str">
        <f t="shared" si="13"/>
        <v/>
      </c>
      <c r="I132" s="17" t="str">
        <f>IF($A132="","",SUM(G$6:G132))</f>
        <v/>
      </c>
      <c r="J132" s="17" t="str">
        <f>IF($A132="","",SUM(H$6:H132))</f>
        <v/>
      </c>
      <c r="K132" s="17" t="str">
        <f>IF($A132="","",I132/Setup!$B$14)</f>
        <v/>
      </c>
      <c r="L132" s="18" t="str">
        <f t="shared" si="14"/>
        <v/>
      </c>
      <c r="M132" s="19" t="str">
        <f t="shared" si="15"/>
        <v/>
      </c>
      <c r="N132" s="20"/>
    </row>
    <row r="133" spans="1:14" x14ac:dyDescent="0.25">
      <c r="A133" s="14"/>
      <c r="B133" s="15" t="str">
        <f t="shared" si="12"/>
        <v/>
      </c>
      <c r="C133" s="16"/>
      <c r="D133" s="16"/>
      <c r="E133" s="16"/>
      <c r="F133" s="16"/>
      <c r="G133" s="17" t="str">
        <f>IF($A133="","",C133+D133+IF(Setup!$B$15="Yes",E133+F133,0))</f>
        <v/>
      </c>
      <c r="H133" s="17" t="str">
        <f t="shared" si="13"/>
        <v/>
      </c>
      <c r="I133" s="17" t="str">
        <f>IF($A133="","",SUM(G$6:G133))</f>
        <v/>
      </c>
      <c r="J133" s="17" t="str">
        <f>IF($A133="","",SUM(H$6:H133))</f>
        <v/>
      </c>
      <c r="K133" s="17" t="str">
        <f>IF($A133="","",I133/Setup!$B$14)</f>
        <v/>
      </c>
      <c r="L133" s="18" t="str">
        <f t="shared" si="14"/>
        <v/>
      </c>
      <c r="M133" s="19" t="str">
        <f t="shared" si="15"/>
        <v/>
      </c>
      <c r="N133" s="20"/>
    </row>
    <row r="134" spans="1:14" x14ac:dyDescent="0.25">
      <c r="A134" s="14"/>
      <c r="B134" s="15" t="str">
        <f t="shared" ref="B134:B165" si="16">IF($A134="","",A134+6)</f>
        <v/>
      </c>
      <c r="C134" s="16"/>
      <c r="D134" s="16"/>
      <c r="E134" s="16"/>
      <c r="F134" s="16"/>
      <c r="G134" s="17" t="str">
        <f>IF($A134="","",C134+D134+IF(Setup!$B$15="Yes",E134+F134,0))</f>
        <v/>
      </c>
      <c r="H134" s="17" t="str">
        <f t="shared" ref="H134:H165" si="17">IF($A134="","",E134+F134)</f>
        <v/>
      </c>
      <c r="I134" s="17" t="str">
        <f>IF($A134="","",SUM(G$6:G134))</f>
        <v/>
      </c>
      <c r="J134" s="17" t="str">
        <f>IF($A134="","",SUM(H$6:H134))</f>
        <v/>
      </c>
      <c r="K134" s="17" t="str">
        <f>IF($A134="","",I134/Setup!$B$14)</f>
        <v/>
      </c>
      <c r="L134" s="18" t="str">
        <f t="shared" ref="L134:L165" si="18">IF($A134="","",J134-K134)</f>
        <v/>
      </c>
      <c r="M134" s="19" t="str">
        <f t="shared" ref="M134:M165" si="19">IF($A134="","",IF(L134&gt;=0,"On track","Behind"))</f>
        <v/>
      </c>
      <c r="N134" s="20"/>
    </row>
    <row r="135" spans="1:14" x14ac:dyDescent="0.25">
      <c r="A135" s="14"/>
      <c r="B135" s="15" t="str">
        <f t="shared" si="16"/>
        <v/>
      </c>
      <c r="C135" s="16"/>
      <c r="D135" s="16"/>
      <c r="E135" s="16"/>
      <c r="F135" s="16"/>
      <c r="G135" s="17" t="str">
        <f>IF($A135="","",C135+D135+IF(Setup!$B$15="Yes",E135+F135,0))</f>
        <v/>
      </c>
      <c r="H135" s="17" t="str">
        <f t="shared" si="17"/>
        <v/>
      </c>
      <c r="I135" s="17" t="str">
        <f>IF($A135="","",SUM(G$6:G135))</f>
        <v/>
      </c>
      <c r="J135" s="17" t="str">
        <f>IF($A135="","",SUM(H$6:H135))</f>
        <v/>
      </c>
      <c r="K135" s="17" t="str">
        <f>IF($A135="","",I135/Setup!$B$14)</f>
        <v/>
      </c>
      <c r="L135" s="18" t="str">
        <f t="shared" si="18"/>
        <v/>
      </c>
      <c r="M135" s="19" t="str">
        <f t="shared" si="19"/>
        <v/>
      </c>
      <c r="N135" s="20"/>
    </row>
    <row r="136" spans="1:14" x14ac:dyDescent="0.25">
      <c r="A136" s="14"/>
      <c r="B136" s="15" t="str">
        <f t="shared" si="16"/>
        <v/>
      </c>
      <c r="C136" s="16"/>
      <c r="D136" s="16"/>
      <c r="E136" s="16"/>
      <c r="F136" s="16"/>
      <c r="G136" s="17" t="str">
        <f>IF($A136="","",C136+D136+IF(Setup!$B$15="Yes",E136+F136,0))</f>
        <v/>
      </c>
      <c r="H136" s="17" t="str">
        <f t="shared" si="17"/>
        <v/>
      </c>
      <c r="I136" s="17" t="str">
        <f>IF($A136="","",SUM(G$6:G136))</f>
        <v/>
      </c>
      <c r="J136" s="17" t="str">
        <f>IF($A136="","",SUM(H$6:H136))</f>
        <v/>
      </c>
      <c r="K136" s="17" t="str">
        <f>IF($A136="","",I136/Setup!$B$14)</f>
        <v/>
      </c>
      <c r="L136" s="18" t="str">
        <f t="shared" si="18"/>
        <v/>
      </c>
      <c r="M136" s="19" t="str">
        <f t="shared" si="19"/>
        <v/>
      </c>
      <c r="N136" s="20"/>
    </row>
    <row r="137" spans="1:14" x14ac:dyDescent="0.25">
      <c r="A137" s="14"/>
      <c r="B137" s="15" t="str">
        <f t="shared" si="16"/>
        <v/>
      </c>
      <c r="C137" s="16"/>
      <c r="D137" s="16"/>
      <c r="E137" s="16"/>
      <c r="F137" s="16"/>
      <c r="G137" s="17" t="str">
        <f>IF($A137="","",C137+D137+IF(Setup!$B$15="Yes",E137+F137,0))</f>
        <v/>
      </c>
      <c r="H137" s="17" t="str">
        <f t="shared" si="17"/>
        <v/>
      </c>
      <c r="I137" s="17" t="str">
        <f>IF($A137="","",SUM(G$6:G137))</f>
        <v/>
      </c>
      <c r="J137" s="17" t="str">
        <f>IF($A137="","",SUM(H$6:H137))</f>
        <v/>
      </c>
      <c r="K137" s="17" t="str">
        <f>IF($A137="","",I137/Setup!$B$14)</f>
        <v/>
      </c>
      <c r="L137" s="18" t="str">
        <f t="shared" si="18"/>
        <v/>
      </c>
      <c r="M137" s="19" t="str">
        <f t="shared" si="19"/>
        <v/>
      </c>
      <c r="N137" s="20"/>
    </row>
    <row r="138" spans="1:14" x14ac:dyDescent="0.25">
      <c r="A138" s="14"/>
      <c r="B138" s="15" t="str">
        <f t="shared" si="16"/>
        <v/>
      </c>
      <c r="C138" s="16"/>
      <c r="D138" s="16"/>
      <c r="E138" s="16"/>
      <c r="F138" s="16"/>
      <c r="G138" s="17" t="str">
        <f>IF($A138="","",C138+D138+IF(Setup!$B$15="Yes",E138+F138,0))</f>
        <v/>
      </c>
      <c r="H138" s="17" t="str">
        <f t="shared" si="17"/>
        <v/>
      </c>
      <c r="I138" s="17" t="str">
        <f>IF($A138="","",SUM(G$6:G138))</f>
        <v/>
      </c>
      <c r="J138" s="17" t="str">
        <f>IF($A138="","",SUM(H$6:H138))</f>
        <v/>
      </c>
      <c r="K138" s="17" t="str">
        <f>IF($A138="","",I138/Setup!$B$14)</f>
        <v/>
      </c>
      <c r="L138" s="18" t="str">
        <f t="shared" si="18"/>
        <v/>
      </c>
      <c r="M138" s="19" t="str">
        <f t="shared" si="19"/>
        <v/>
      </c>
      <c r="N138" s="20"/>
    </row>
    <row r="139" spans="1:14" x14ac:dyDescent="0.25">
      <c r="A139" s="14"/>
      <c r="B139" s="15" t="str">
        <f t="shared" si="16"/>
        <v/>
      </c>
      <c r="C139" s="16"/>
      <c r="D139" s="16"/>
      <c r="E139" s="16"/>
      <c r="F139" s="16"/>
      <c r="G139" s="17" t="str">
        <f>IF($A139="","",C139+D139+IF(Setup!$B$15="Yes",E139+F139,0))</f>
        <v/>
      </c>
      <c r="H139" s="17" t="str">
        <f t="shared" si="17"/>
        <v/>
      </c>
      <c r="I139" s="17" t="str">
        <f>IF($A139="","",SUM(G$6:G139))</f>
        <v/>
      </c>
      <c r="J139" s="17" t="str">
        <f>IF($A139="","",SUM(H$6:H139))</f>
        <v/>
      </c>
      <c r="K139" s="17" t="str">
        <f>IF($A139="","",I139/Setup!$B$14)</f>
        <v/>
      </c>
      <c r="L139" s="18" t="str">
        <f t="shared" si="18"/>
        <v/>
      </c>
      <c r="M139" s="19" t="str">
        <f t="shared" si="19"/>
        <v/>
      </c>
      <c r="N139" s="20"/>
    </row>
    <row r="140" spans="1:14" x14ac:dyDescent="0.25">
      <c r="A140" s="14"/>
      <c r="B140" s="15" t="str">
        <f t="shared" si="16"/>
        <v/>
      </c>
      <c r="C140" s="16"/>
      <c r="D140" s="16"/>
      <c r="E140" s="16"/>
      <c r="F140" s="16"/>
      <c r="G140" s="17" t="str">
        <f>IF($A140="","",C140+D140+IF(Setup!$B$15="Yes",E140+F140,0))</f>
        <v/>
      </c>
      <c r="H140" s="17" t="str">
        <f t="shared" si="17"/>
        <v/>
      </c>
      <c r="I140" s="17" t="str">
        <f>IF($A140="","",SUM(G$6:G140))</f>
        <v/>
      </c>
      <c r="J140" s="17" t="str">
        <f>IF($A140="","",SUM(H$6:H140))</f>
        <v/>
      </c>
      <c r="K140" s="17" t="str">
        <f>IF($A140="","",I140/Setup!$B$14)</f>
        <v/>
      </c>
      <c r="L140" s="18" t="str">
        <f t="shared" si="18"/>
        <v/>
      </c>
      <c r="M140" s="19" t="str">
        <f t="shared" si="19"/>
        <v/>
      </c>
      <c r="N140" s="20"/>
    </row>
    <row r="141" spans="1:14" x14ac:dyDescent="0.25">
      <c r="A141" s="14"/>
      <c r="B141" s="15" t="str">
        <f t="shared" si="16"/>
        <v/>
      </c>
      <c r="C141" s="16"/>
      <c r="D141" s="16"/>
      <c r="E141" s="16"/>
      <c r="F141" s="16"/>
      <c r="G141" s="17" t="str">
        <f>IF($A141="","",C141+D141+IF(Setup!$B$15="Yes",E141+F141,0))</f>
        <v/>
      </c>
      <c r="H141" s="17" t="str">
        <f t="shared" si="17"/>
        <v/>
      </c>
      <c r="I141" s="17" t="str">
        <f>IF($A141="","",SUM(G$6:G141))</f>
        <v/>
      </c>
      <c r="J141" s="17" t="str">
        <f>IF($A141="","",SUM(H$6:H141))</f>
        <v/>
      </c>
      <c r="K141" s="17" t="str">
        <f>IF($A141="","",I141/Setup!$B$14)</f>
        <v/>
      </c>
      <c r="L141" s="18" t="str">
        <f t="shared" si="18"/>
        <v/>
      </c>
      <c r="M141" s="19" t="str">
        <f t="shared" si="19"/>
        <v/>
      </c>
      <c r="N141" s="20"/>
    </row>
    <row r="142" spans="1:14" x14ac:dyDescent="0.25">
      <c r="A142" s="14"/>
      <c r="B142" s="15" t="str">
        <f t="shared" si="16"/>
        <v/>
      </c>
      <c r="C142" s="16"/>
      <c r="D142" s="16"/>
      <c r="E142" s="16"/>
      <c r="F142" s="16"/>
      <c r="G142" s="17" t="str">
        <f>IF($A142="","",C142+D142+IF(Setup!$B$15="Yes",E142+F142,0))</f>
        <v/>
      </c>
      <c r="H142" s="17" t="str">
        <f t="shared" si="17"/>
        <v/>
      </c>
      <c r="I142" s="17" t="str">
        <f>IF($A142="","",SUM(G$6:G142))</f>
        <v/>
      </c>
      <c r="J142" s="17" t="str">
        <f>IF($A142="","",SUM(H$6:H142))</f>
        <v/>
      </c>
      <c r="K142" s="17" t="str">
        <f>IF($A142="","",I142/Setup!$B$14)</f>
        <v/>
      </c>
      <c r="L142" s="18" t="str">
        <f t="shared" si="18"/>
        <v/>
      </c>
      <c r="M142" s="19" t="str">
        <f t="shared" si="19"/>
        <v/>
      </c>
      <c r="N142" s="20"/>
    </row>
    <row r="143" spans="1:14" x14ac:dyDescent="0.25">
      <c r="A143" s="14"/>
      <c r="B143" s="15" t="str">
        <f t="shared" si="16"/>
        <v/>
      </c>
      <c r="C143" s="16"/>
      <c r="D143" s="16"/>
      <c r="E143" s="16"/>
      <c r="F143" s="16"/>
      <c r="G143" s="17" t="str">
        <f>IF($A143="","",C143+D143+IF(Setup!$B$15="Yes",E143+F143,0))</f>
        <v/>
      </c>
      <c r="H143" s="17" t="str">
        <f t="shared" si="17"/>
        <v/>
      </c>
      <c r="I143" s="17" t="str">
        <f>IF($A143="","",SUM(G$6:G143))</f>
        <v/>
      </c>
      <c r="J143" s="17" t="str">
        <f>IF($A143="","",SUM(H$6:H143))</f>
        <v/>
      </c>
      <c r="K143" s="17" t="str">
        <f>IF($A143="","",I143/Setup!$B$14)</f>
        <v/>
      </c>
      <c r="L143" s="18" t="str">
        <f t="shared" si="18"/>
        <v/>
      </c>
      <c r="M143" s="19" t="str">
        <f t="shared" si="19"/>
        <v/>
      </c>
      <c r="N143" s="20"/>
    </row>
    <row r="144" spans="1:14" x14ac:dyDescent="0.25">
      <c r="A144" s="14"/>
      <c r="B144" s="15" t="str">
        <f t="shared" si="16"/>
        <v/>
      </c>
      <c r="C144" s="16"/>
      <c r="D144" s="16"/>
      <c r="E144" s="16"/>
      <c r="F144" s="16"/>
      <c r="G144" s="17" t="str">
        <f>IF($A144="","",C144+D144+IF(Setup!$B$15="Yes",E144+F144,0))</f>
        <v/>
      </c>
      <c r="H144" s="17" t="str">
        <f t="shared" si="17"/>
        <v/>
      </c>
      <c r="I144" s="17" t="str">
        <f>IF($A144="","",SUM(G$6:G144))</f>
        <v/>
      </c>
      <c r="J144" s="17" t="str">
        <f>IF($A144="","",SUM(H$6:H144))</f>
        <v/>
      </c>
      <c r="K144" s="17" t="str">
        <f>IF($A144="","",I144/Setup!$B$14)</f>
        <v/>
      </c>
      <c r="L144" s="18" t="str">
        <f t="shared" si="18"/>
        <v/>
      </c>
      <c r="M144" s="19" t="str">
        <f t="shared" si="19"/>
        <v/>
      </c>
      <c r="N144" s="20"/>
    </row>
    <row r="145" spans="1:14" x14ac:dyDescent="0.25">
      <c r="A145" s="14"/>
      <c r="B145" s="15" t="str">
        <f t="shared" si="16"/>
        <v/>
      </c>
      <c r="C145" s="16"/>
      <c r="D145" s="16"/>
      <c r="E145" s="16"/>
      <c r="F145" s="16"/>
      <c r="G145" s="17" t="str">
        <f>IF($A145="","",C145+D145+IF(Setup!$B$15="Yes",E145+F145,0))</f>
        <v/>
      </c>
      <c r="H145" s="17" t="str">
        <f t="shared" si="17"/>
        <v/>
      </c>
      <c r="I145" s="17" t="str">
        <f>IF($A145="","",SUM(G$6:G145))</f>
        <v/>
      </c>
      <c r="J145" s="17" t="str">
        <f>IF($A145="","",SUM(H$6:H145))</f>
        <v/>
      </c>
      <c r="K145" s="17" t="str">
        <f>IF($A145="","",I145/Setup!$B$14)</f>
        <v/>
      </c>
      <c r="L145" s="18" t="str">
        <f t="shared" si="18"/>
        <v/>
      </c>
      <c r="M145" s="19" t="str">
        <f t="shared" si="19"/>
        <v/>
      </c>
      <c r="N145" s="20"/>
    </row>
    <row r="146" spans="1:14" x14ac:dyDescent="0.25">
      <c r="A146" s="14"/>
      <c r="B146" s="15" t="str">
        <f t="shared" si="16"/>
        <v/>
      </c>
      <c r="C146" s="16"/>
      <c r="D146" s="16"/>
      <c r="E146" s="16"/>
      <c r="F146" s="16"/>
      <c r="G146" s="17" t="str">
        <f>IF($A146="","",C146+D146+IF(Setup!$B$15="Yes",E146+F146,0))</f>
        <v/>
      </c>
      <c r="H146" s="17" t="str">
        <f t="shared" si="17"/>
        <v/>
      </c>
      <c r="I146" s="17" t="str">
        <f>IF($A146="","",SUM(G$6:G146))</f>
        <v/>
      </c>
      <c r="J146" s="17" t="str">
        <f>IF($A146="","",SUM(H$6:H146))</f>
        <v/>
      </c>
      <c r="K146" s="17" t="str">
        <f>IF($A146="","",I146/Setup!$B$14)</f>
        <v/>
      </c>
      <c r="L146" s="18" t="str">
        <f t="shared" si="18"/>
        <v/>
      </c>
      <c r="M146" s="19" t="str">
        <f t="shared" si="19"/>
        <v/>
      </c>
      <c r="N146" s="20"/>
    </row>
    <row r="147" spans="1:14" x14ac:dyDescent="0.25">
      <c r="A147" s="14"/>
      <c r="B147" s="15" t="str">
        <f t="shared" si="16"/>
        <v/>
      </c>
      <c r="C147" s="16"/>
      <c r="D147" s="16"/>
      <c r="E147" s="16"/>
      <c r="F147" s="16"/>
      <c r="G147" s="17" t="str">
        <f>IF($A147="","",C147+D147+IF(Setup!$B$15="Yes",E147+F147,0))</f>
        <v/>
      </c>
      <c r="H147" s="17" t="str">
        <f t="shared" si="17"/>
        <v/>
      </c>
      <c r="I147" s="17" t="str">
        <f>IF($A147="","",SUM(G$6:G147))</f>
        <v/>
      </c>
      <c r="J147" s="17" t="str">
        <f>IF($A147="","",SUM(H$6:H147))</f>
        <v/>
      </c>
      <c r="K147" s="17" t="str">
        <f>IF($A147="","",I147/Setup!$B$14)</f>
        <v/>
      </c>
      <c r="L147" s="18" t="str">
        <f t="shared" si="18"/>
        <v/>
      </c>
      <c r="M147" s="19" t="str">
        <f t="shared" si="19"/>
        <v/>
      </c>
      <c r="N147" s="20"/>
    </row>
    <row r="148" spans="1:14" x14ac:dyDescent="0.25">
      <c r="A148" s="14"/>
      <c r="B148" s="15" t="str">
        <f t="shared" si="16"/>
        <v/>
      </c>
      <c r="C148" s="16"/>
      <c r="D148" s="16"/>
      <c r="E148" s="16"/>
      <c r="F148" s="16"/>
      <c r="G148" s="17" t="str">
        <f>IF($A148="","",C148+D148+IF(Setup!$B$15="Yes",E148+F148,0))</f>
        <v/>
      </c>
      <c r="H148" s="17" t="str">
        <f t="shared" si="17"/>
        <v/>
      </c>
      <c r="I148" s="17" t="str">
        <f>IF($A148="","",SUM(G$6:G148))</f>
        <v/>
      </c>
      <c r="J148" s="17" t="str">
        <f>IF($A148="","",SUM(H$6:H148))</f>
        <v/>
      </c>
      <c r="K148" s="17" t="str">
        <f>IF($A148="","",I148/Setup!$B$14)</f>
        <v/>
      </c>
      <c r="L148" s="18" t="str">
        <f t="shared" si="18"/>
        <v/>
      </c>
      <c r="M148" s="19" t="str">
        <f t="shared" si="19"/>
        <v/>
      </c>
      <c r="N148" s="20"/>
    </row>
    <row r="149" spans="1:14" x14ac:dyDescent="0.25">
      <c r="A149" s="14"/>
      <c r="B149" s="15" t="str">
        <f t="shared" si="16"/>
        <v/>
      </c>
      <c r="C149" s="16"/>
      <c r="D149" s="16"/>
      <c r="E149" s="16"/>
      <c r="F149" s="16"/>
      <c r="G149" s="17" t="str">
        <f>IF($A149="","",C149+D149+IF(Setup!$B$15="Yes",E149+F149,0))</f>
        <v/>
      </c>
      <c r="H149" s="17" t="str">
        <f t="shared" si="17"/>
        <v/>
      </c>
      <c r="I149" s="17" t="str">
        <f>IF($A149="","",SUM(G$6:G149))</f>
        <v/>
      </c>
      <c r="J149" s="17" t="str">
        <f>IF($A149="","",SUM(H$6:H149))</f>
        <v/>
      </c>
      <c r="K149" s="17" t="str">
        <f>IF($A149="","",I149/Setup!$B$14)</f>
        <v/>
      </c>
      <c r="L149" s="18" t="str">
        <f t="shared" si="18"/>
        <v/>
      </c>
      <c r="M149" s="19" t="str">
        <f t="shared" si="19"/>
        <v/>
      </c>
      <c r="N149" s="20"/>
    </row>
    <row r="150" spans="1:14" x14ac:dyDescent="0.25">
      <c r="A150" s="14"/>
      <c r="B150" s="15" t="str">
        <f t="shared" si="16"/>
        <v/>
      </c>
      <c r="C150" s="16"/>
      <c r="D150" s="16"/>
      <c r="E150" s="16"/>
      <c r="F150" s="16"/>
      <c r="G150" s="17" t="str">
        <f>IF($A150="","",C150+D150+IF(Setup!$B$15="Yes",E150+F150,0))</f>
        <v/>
      </c>
      <c r="H150" s="17" t="str">
        <f t="shared" si="17"/>
        <v/>
      </c>
      <c r="I150" s="17" t="str">
        <f>IF($A150="","",SUM(G$6:G150))</f>
        <v/>
      </c>
      <c r="J150" s="17" t="str">
        <f>IF($A150="","",SUM(H$6:H150))</f>
        <v/>
      </c>
      <c r="K150" s="17" t="str">
        <f>IF($A150="","",I150/Setup!$B$14)</f>
        <v/>
      </c>
      <c r="L150" s="18" t="str">
        <f t="shared" si="18"/>
        <v/>
      </c>
      <c r="M150" s="19" t="str">
        <f t="shared" si="19"/>
        <v/>
      </c>
      <c r="N150" s="20"/>
    </row>
    <row r="151" spans="1:14" x14ac:dyDescent="0.25">
      <c r="A151" s="14"/>
      <c r="B151" s="15" t="str">
        <f t="shared" si="16"/>
        <v/>
      </c>
      <c r="C151" s="16"/>
      <c r="D151" s="16"/>
      <c r="E151" s="16"/>
      <c r="F151" s="16"/>
      <c r="G151" s="17" t="str">
        <f>IF($A151="","",C151+D151+IF(Setup!$B$15="Yes",E151+F151,0))</f>
        <v/>
      </c>
      <c r="H151" s="17" t="str">
        <f t="shared" si="17"/>
        <v/>
      </c>
      <c r="I151" s="17" t="str">
        <f>IF($A151="","",SUM(G$6:G151))</f>
        <v/>
      </c>
      <c r="J151" s="17" t="str">
        <f>IF($A151="","",SUM(H$6:H151))</f>
        <v/>
      </c>
      <c r="K151" s="17" t="str">
        <f>IF($A151="","",I151/Setup!$B$14)</f>
        <v/>
      </c>
      <c r="L151" s="18" t="str">
        <f t="shared" si="18"/>
        <v/>
      </c>
      <c r="M151" s="19" t="str">
        <f t="shared" si="19"/>
        <v/>
      </c>
      <c r="N151" s="20"/>
    </row>
    <row r="152" spans="1:14" x14ac:dyDescent="0.25">
      <c r="A152" s="14"/>
      <c r="B152" s="15" t="str">
        <f t="shared" si="16"/>
        <v/>
      </c>
      <c r="C152" s="16"/>
      <c r="D152" s="16"/>
      <c r="E152" s="16"/>
      <c r="F152" s="16"/>
      <c r="G152" s="17" t="str">
        <f>IF($A152="","",C152+D152+IF(Setup!$B$15="Yes",E152+F152,0))</f>
        <v/>
      </c>
      <c r="H152" s="17" t="str">
        <f t="shared" si="17"/>
        <v/>
      </c>
      <c r="I152" s="17" t="str">
        <f>IF($A152="","",SUM(G$6:G152))</f>
        <v/>
      </c>
      <c r="J152" s="17" t="str">
        <f>IF($A152="","",SUM(H$6:H152))</f>
        <v/>
      </c>
      <c r="K152" s="17" t="str">
        <f>IF($A152="","",I152/Setup!$B$14)</f>
        <v/>
      </c>
      <c r="L152" s="18" t="str">
        <f t="shared" si="18"/>
        <v/>
      </c>
      <c r="M152" s="19" t="str">
        <f t="shared" si="19"/>
        <v/>
      </c>
      <c r="N152" s="20"/>
    </row>
    <row r="153" spans="1:14" x14ac:dyDescent="0.25">
      <c r="A153" s="14"/>
      <c r="B153" s="15" t="str">
        <f t="shared" si="16"/>
        <v/>
      </c>
      <c r="C153" s="16"/>
      <c r="D153" s="16"/>
      <c r="E153" s="16"/>
      <c r="F153" s="16"/>
      <c r="G153" s="17" t="str">
        <f>IF($A153="","",C153+D153+IF(Setup!$B$15="Yes",E153+F153,0))</f>
        <v/>
      </c>
      <c r="H153" s="17" t="str">
        <f t="shared" si="17"/>
        <v/>
      </c>
      <c r="I153" s="17" t="str">
        <f>IF($A153="","",SUM(G$6:G153))</f>
        <v/>
      </c>
      <c r="J153" s="17" t="str">
        <f>IF($A153="","",SUM(H$6:H153))</f>
        <v/>
      </c>
      <c r="K153" s="17" t="str">
        <f>IF($A153="","",I153/Setup!$B$14)</f>
        <v/>
      </c>
      <c r="L153" s="18" t="str">
        <f t="shared" si="18"/>
        <v/>
      </c>
      <c r="M153" s="19" t="str">
        <f t="shared" si="19"/>
        <v/>
      </c>
      <c r="N153" s="20"/>
    </row>
    <row r="154" spans="1:14" x14ac:dyDescent="0.25">
      <c r="A154" s="14"/>
      <c r="B154" s="15" t="str">
        <f t="shared" si="16"/>
        <v/>
      </c>
      <c r="C154" s="16"/>
      <c r="D154" s="16"/>
      <c r="E154" s="16"/>
      <c r="F154" s="16"/>
      <c r="G154" s="17" t="str">
        <f>IF($A154="","",C154+D154+IF(Setup!$B$15="Yes",E154+F154,0))</f>
        <v/>
      </c>
      <c r="H154" s="17" t="str">
        <f t="shared" si="17"/>
        <v/>
      </c>
      <c r="I154" s="17" t="str">
        <f>IF($A154="","",SUM(G$6:G154))</f>
        <v/>
      </c>
      <c r="J154" s="17" t="str">
        <f>IF($A154="","",SUM(H$6:H154))</f>
        <v/>
      </c>
      <c r="K154" s="17" t="str">
        <f>IF($A154="","",I154/Setup!$B$14)</f>
        <v/>
      </c>
      <c r="L154" s="18" t="str">
        <f t="shared" si="18"/>
        <v/>
      </c>
      <c r="M154" s="19" t="str">
        <f t="shared" si="19"/>
        <v/>
      </c>
      <c r="N154" s="20"/>
    </row>
    <row r="155" spans="1:14" x14ac:dyDescent="0.25">
      <c r="A155" s="14"/>
      <c r="B155" s="15" t="str">
        <f t="shared" si="16"/>
        <v/>
      </c>
      <c r="C155" s="16"/>
      <c r="D155" s="16"/>
      <c r="E155" s="16"/>
      <c r="F155" s="16"/>
      <c r="G155" s="17" t="str">
        <f>IF($A155="","",C155+D155+IF(Setup!$B$15="Yes",E155+F155,0))</f>
        <v/>
      </c>
      <c r="H155" s="17" t="str">
        <f t="shared" si="17"/>
        <v/>
      </c>
      <c r="I155" s="17" t="str">
        <f>IF($A155="","",SUM(G$6:G155))</f>
        <v/>
      </c>
      <c r="J155" s="17" t="str">
        <f>IF($A155="","",SUM(H$6:H155))</f>
        <v/>
      </c>
      <c r="K155" s="17" t="str">
        <f>IF($A155="","",I155/Setup!$B$14)</f>
        <v/>
      </c>
      <c r="L155" s="18" t="str">
        <f t="shared" si="18"/>
        <v/>
      </c>
      <c r="M155" s="19" t="str">
        <f t="shared" si="19"/>
        <v/>
      </c>
      <c r="N155" s="20"/>
    </row>
    <row r="156" spans="1:14" x14ac:dyDescent="0.25">
      <c r="A156" s="14"/>
      <c r="B156" s="15" t="str">
        <f t="shared" si="16"/>
        <v/>
      </c>
      <c r="C156" s="16"/>
      <c r="D156" s="16"/>
      <c r="E156" s="16"/>
      <c r="F156" s="16"/>
      <c r="G156" s="17" t="str">
        <f>IF($A156="","",C156+D156+IF(Setup!$B$15="Yes",E156+F156,0))</f>
        <v/>
      </c>
      <c r="H156" s="17" t="str">
        <f t="shared" si="17"/>
        <v/>
      </c>
      <c r="I156" s="17" t="str">
        <f>IF($A156="","",SUM(G$6:G156))</f>
        <v/>
      </c>
      <c r="J156" s="17" t="str">
        <f>IF($A156="","",SUM(H$6:H156))</f>
        <v/>
      </c>
      <c r="K156" s="17" t="str">
        <f>IF($A156="","",I156/Setup!$B$14)</f>
        <v/>
      </c>
      <c r="L156" s="18" t="str">
        <f t="shared" si="18"/>
        <v/>
      </c>
      <c r="M156" s="19" t="str">
        <f t="shared" si="19"/>
        <v/>
      </c>
      <c r="N156" s="20"/>
    </row>
    <row r="157" spans="1:14" x14ac:dyDescent="0.25">
      <c r="A157" s="14"/>
      <c r="B157" s="15" t="str">
        <f t="shared" si="16"/>
        <v/>
      </c>
      <c r="C157" s="16"/>
      <c r="D157" s="16"/>
      <c r="E157" s="16"/>
      <c r="F157" s="16"/>
      <c r="G157" s="17" t="str">
        <f>IF($A157="","",C157+D157+IF(Setup!$B$15="Yes",E157+F157,0))</f>
        <v/>
      </c>
      <c r="H157" s="17" t="str">
        <f t="shared" si="17"/>
        <v/>
      </c>
      <c r="I157" s="17" t="str">
        <f>IF($A157="","",SUM(G$6:G157))</f>
        <v/>
      </c>
      <c r="J157" s="17" t="str">
        <f>IF($A157="","",SUM(H$6:H157))</f>
        <v/>
      </c>
      <c r="K157" s="17" t="str">
        <f>IF($A157="","",I157/Setup!$B$14)</f>
        <v/>
      </c>
      <c r="L157" s="18" t="str">
        <f t="shared" si="18"/>
        <v/>
      </c>
      <c r="M157" s="19" t="str">
        <f t="shared" si="19"/>
        <v/>
      </c>
      <c r="N157" s="20"/>
    </row>
    <row r="158" spans="1:14" x14ac:dyDescent="0.25">
      <c r="A158" s="14"/>
      <c r="B158" s="15" t="str">
        <f t="shared" si="16"/>
        <v/>
      </c>
      <c r="C158" s="16"/>
      <c r="D158" s="16"/>
      <c r="E158" s="16"/>
      <c r="F158" s="16"/>
      <c r="G158" s="17" t="str">
        <f>IF($A158="","",C158+D158+IF(Setup!$B$15="Yes",E158+F158,0))</f>
        <v/>
      </c>
      <c r="H158" s="17" t="str">
        <f t="shared" si="17"/>
        <v/>
      </c>
      <c r="I158" s="17" t="str">
        <f>IF($A158="","",SUM(G$6:G158))</f>
        <v/>
      </c>
      <c r="J158" s="17" t="str">
        <f>IF($A158="","",SUM(H$6:H158))</f>
        <v/>
      </c>
      <c r="K158" s="17" t="str">
        <f>IF($A158="","",I158/Setup!$B$14)</f>
        <v/>
      </c>
      <c r="L158" s="18" t="str">
        <f t="shared" si="18"/>
        <v/>
      </c>
      <c r="M158" s="19" t="str">
        <f t="shared" si="19"/>
        <v/>
      </c>
      <c r="N158" s="20"/>
    </row>
    <row r="159" spans="1:14" x14ac:dyDescent="0.25">
      <c r="A159" s="14"/>
      <c r="B159" s="15" t="str">
        <f t="shared" si="16"/>
        <v/>
      </c>
      <c r="C159" s="16"/>
      <c r="D159" s="16"/>
      <c r="E159" s="16"/>
      <c r="F159" s="16"/>
      <c r="G159" s="17" t="str">
        <f>IF($A159="","",C159+D159+IF(Setup!$B$15="Yes",E159+F159,0))</f>
        <v/>
      </c>
      <c r="H159" s="17" t="str">
        <f t="shared" si="17"/>
        <v/>
      </c>
      <c r="I159" s="17" t="str">
        <f>IF($A159="","",SUM(G$6:G159))</f>
        <v/>
      </c>
      <c r="J159" s="17" t="str">
        <f>IF($A159="","",SUM(H$6:H159))</f>
        <v/>
      </c>
      <c r="K159" s="17" t="str">
        <f>IF($A159="","",I159/Setup!$B$14)</f>
        <v/>
      </c>
      <c r="L159" s="18" t="str">
        <f t="shared" si="18"/>
        <v/>
      </c>
      <c r="M159" s="19" t="str">
        <f t="shared" si="19"/>
        <v/>
      </c>
      <c r="N159" s="20"/>
    </row>
    <row r="160" spans="1:14" x14ac:dyDescent="0.25">
      <c r="A160" s="14"/>
      <c r="B160" s="15" t="str">
        <f t="shared" si="16"/>
        <v/>
      </c>
      <c r="C160" s="16"/>
      <c r="D160" s="16"/>
      <c r="E160" s="16"/>
      <c r="F160" s="16"/>
      <c r="G160" s="17" t="str">
        <f>IF($A160="","",C160+D160+IF(Setup!$B$15="Yes",E160+F160,0))</f>
        <v/>
      </c>
      <c r="H160" s="17" t="str">
        <f t="shared" si="17"/>
        <v/>
      </c>
      <c r="I160" s="17" t="str">
        <f>IF($A160="","",SUM(G$6:G160))</f>
        <v/>
      </c>
      <c r="J160" s="17" t="str">
        <f>IF($A160="","",SUM(H$6:H160))</f>
        <v/>
      </c>
      <c r="K160" s="17" t="str">
        <f>IF($A160="","",I160/Setup!$B$14)</f>
        <v/>
      </c>
      <c r="L160" s="18" t="str">
        <f t="shared" si="18"/>
        <v/>
      </c>
      <c r="M160" s="19" t="str">
        <f t="shared" si="19"/>
        <v/>
      </c>
      <c r="N160" s="20"/>
    </row>
    <row r="161" spans="1:14" x14ac:dyDescent="0.25">
      <c r="A161" s="14"/>
      <c r="B161" s="15" t="str">
        <f t="shared" si="16"/>
        <v/>
      </c>
      <c r="C161" s="16"/>
      <c r="D161" s="16"/>
      <c r="E161" s="16"/>
      <c r="F161" s="16"/>
      <c r="G161" s="17" t="str">
        <f>IF($A161="","",C161+D161+IF(Setup!$B$15="Yes",E161+F161,0))</f>
        <v/>
      </c>
      <c r="H161" s="17" t="str">
        <f t="shared" si="17"/>
        <v/>
      </c>
      <c r="I161" s="17" t="str">
        <f>IF($A161="","",SUM(G$6:G161))</f>
        <v/>
      </c>
      <c r="J161" s="17" t="str">
        <f>IF($A161="","",SUM(H$6:H161))</f>
        <v/>
      </c>
      <c r="K161" s="17" t="str">
        <f>IF($A161="","",I161/Setup!$B$14)</f>
        <v/>
      </c>
      <c r="L161" s="18" t="str">
        <f t="shared" si="18"/>
        <v/>
      </c>
      <c r="M161" s="19" t="str">
        <f t="shared" si="19"/>
        <v/>
      </c>
      <c r="N161" s="20"/>
    </row>
    <row r="162" spans="1:14" x14ac:dyDescent="0.25">
      <c r="A162" s="14"/>
      <c r="B162" s="15" t="str">
        <f t="shared" si="16"/>
        <v/>
      </c>
      <c r="C162" s="16"/>
      <c r="D162" s="16"/>
      <c r="E162" s="16"/>
      <c r="F162" s="16"/>
      <c r="G162" s="17" t="str">
        <f>IF($A162="","",C162+D162+IF(Setup!$B$15="Yes",E162+F162,0))</f>
        <v/>
      </c>
      <c r="H162" s="17" t="str">
        <f t="shared" si="17"/>
        <v/>
      </c>
      <c r="I162" s="17" t="str">
        <f>IF($A162="","",SUM(G$6:G162))</f>
        <v/>
      </c>
      <c r="J162" s="17" t="str">
        <f>IF($A162="","",SUM(H$6:H162))</f>
        <v/>
      </c>
      <c r="K162" s="17" t="str">
        <f>IF($A162="","",I162/Setup!$B$14)</f>
        <v/>
      </c>
      <c r="L162" s="18" t="str">
        <f t="shared" si="18"/>
        <v/>
      </c>
      <c r="M162" s="19" t="str">
        <f t="shared" si="19"/>
        <v/>
      </c>
      <c r="N162" s="20"/>
    </row>
    <row r="163" spans="1:14" x14ac:dyDescent="0.25">
      <c r="A163" s="14"/>
      <c r="B163" s="15" t="str">
        <f t="shared" si="16"/>
        <v/>
      </c>
      <c r="C163" s="16"/>
      <c r="D163" s="16"/>
      <c r="E163" s="16"/>
      <c r="F163" s="16"/>
      <c r="G163" s="17" t="str">
        <f>IF($A163="","",C163+D163+IF(Setup!$B$15="Yes",E163+F163,0))</f>
        <v/>
      </c>
      <c r="H163" s="17" t="str">
        <f t="shared" si="17"/>
        <v/>
      </c>
      <c r="I163" s="17" t="str">
        <f>IF($A163="","",SUM(G$6:G163))</f>
        <v/>
      </c>
      <c r="J163" s="17" t="str">
        <f>IF($A163="","",SUM(H$6:H163))</f>
        <v/>
      </c>
      <c r="K163" s="17" t="str">
        <f>IF($A163="","",I163/Setup!$B$14)</f>
        <v/>
      </c>
      <c r="L163" s="18" t="str">
        <f t="shared" si="18"/>
        <v/>
      </c>
      <c r="M163" s="19" t="str">
        <f t="shared" si="19"/>
        <v/>
      </c>
      <c r="N163" s="20"/>
    </row>
    <row r="164" spans="1:14" x14ac:dyDescent="0.25">
      <c r="A164" s="14"/>
      <c r="B164" s="15" t="str">
        <f t="shared" si="16"/>
        <v/>
      </c>
      <c r="C164" s="16"/>
      <c r="D164" s="16"/>
      <c r="E164" s="16"/>
      <c r="F164" s="16"/>
      <c r="G164" s="17" t="str">
        <f>IF($A164="","",C164+D164+IF(Setup!$B$15="Yes",E164+F164,0))</f>
        <v/>
      </c>
      <c r="H164" s="17" t="str">
        <f t="shared" si="17"/>
        <v/>
      </c>
      <c r="I164" s="17" t="str">
        <f>IF($A164="","",SUM(G$6:G164))</f>
        <v/>
      </c>
      <c r="J164" s="17" t="str">
        <f>IF($A164="","",SUM(H$6:H164))</f>
        <v/>
      </c>
      <c r="K164" s="17" t="str">
        <f>IF($A164="","",I164/Setup!$B$14)</f>
        <v/>
      </c>
      <c r="L164" s="18" t="str">
        <f t="shared" si="18"/>
        <v/>
      </c>
      <c r="M164" s="19" t="str">
        <f t="shared" si="19"/>
        <v/>
      </c>
      <c r="N164" s="20"/>
    </row>
    <row r="165" spans="1:14" x14ac:dyDescent="0.25">
      <c r="A165" s="14"/>
      <c r="B165" s="15" t="str">
        <f t="shared" si="16"/>
        <v/>
      </c>
      <c r="C165" s="16"/>
      <c r="D165" s="16"/>
      <c r="E165" s="16"/>
      <c r="F165" s="16"/>
      <c r="G165" s="17" t="str">
        <f>IF($A165="","",C165+D165+IF(Setup!$B$15="Yes",E165+F165,0))</f>
        <v/>
      </c>
      <c r="H165" s="17" t="str">
        <f t="shared" si="17"/>
        <v/>
      </c>
      <c r="I165" s="17" t="str">
        <f>IF($A165="","",SUM(G$6:G165))</f>
        <v/>
      </c>
      <c r="J165" s="17" t="str">
        <f>IF($A165="","",SUM(H$6:H165))</f>
        <v/>
      </c>
      <c r="K165" s="17" t="str">
        <f>IF($A165="","",I165/Setup!$B$14)</f>
        <v/>
      </c>
      <c r="L165" s="18" t="str">
        <f t="shared" si="18"/>
        <v/>
      </c>
      <c r="M165" s="19" t="str">
        <f t="shared" si="19"/>
        <v/>
      </c>
      <c r="N165" s="20"/>
    </row>
    <row r="166" spans="1:14" x14ac:dyDescent="0.25">
      <c r="A166" s="14"/>
      <c r="B166" s="15" t="str">
        <f t="shared" ref="B166:B197" si="20">IF($A166="","",A166+6)</f>
        <v/>
      </c>
      <c r="C166" s="16"/>
      <c r="D166" s="16"/>
      <c r="E166" s="16"/>
      <c r="F166" s="16"/>
      <c r="G166" s="17" t="str">
        <f>IF($A166="","",C166+D166+IF(Setup!$B$15="Yes",E166+F166,0))</f>
        <v/>
      </c>
      <c r="H166" s="17" t="str">
        <f t="shared" ref="H166:H197" si="21">IF($A166="","",E166+F166)</f>
        <v/>
      </c>
      <c r="I166" s="17" t="str">
        <f>IF($A166="","",SUM(G$6:G166))</f>
        <v/>
      </c>
      <c r="J166" s="17" t="str">
        <f>IF($A166="","",SUM(H$6:H166))</f>
        <v/>
      </c>
      <c r="K166" s="17" t="str">
        <f>IF($A166="","",I166/Setup!$B$14)</f>
        <v/>
      </c>
      <c r="L166" s="18" t="str">
        <f t="shared" ref="L166:L197" si="22">IF($A166="","",J166-K166)</f>
        <v/>
      </c>
      <c r="M166" s="19" t="str">
        <f t="shared" ref="M166:M197" si="23">IF($A166="","",IF(L166&gt;=0,"On track","Behind"))</f>
        <v/>
      </c>
      <c r="N166" s="20"/>
    </row>
    <row r="167" spans="1:14" x14ac:dyDescent="0.25">
      <c r="A167" s="14"/>
      <c r="B167" s="15" t="str">
        <f t="shared" si="20"/>
        <v/>
      </c>
      <c r="C167" s="16"/>
      <c r="D167" s="16"/>
      <c r="E167" s="16"/>
      <c r="F167" s="16"/>
      <c r="G167" s="17" t="str">
        <f>IF($A167="","",C167+D167+IF(Setup!$B$15="Yes",E167+F167,0))</f>
        <v/>
      </c>
      <c r="H167" s="17" t="str">
        <f t="shared" si="21"/>
        <v/>
      </c>
      <c r="I167" s="17" t="str">
        <f>IF($A167="","",SUM(G$6:G167))</f>
        <v/>
      </c>
      <c r="J167" s="17" t="str">
        <f>IF($A167="","",SUM(H$6:H167))</f>
        <v/>
      </c>
      <c r="K167" s="17" t="str">
        <f>IF($A167="","",I167/Setup!$B$14)</f>
        <v/>
      </c>
      <c r="L167" s="18" t="str">
        <f t="shared" si="22"/>
        <v/>
      </c>
      <c r="M167" s="19" t="str">
        <f t="shared" si="23"/>
        <v/>
      </c>
      <c r="N167" s="20"/>
    </row>
    <row r="168" spans="1:14" x14ac:dyDescent="0.25">
      <c r="A168" s="14"/>
      <c r="B168" s="15" t="str">
        <f t="shared" si="20"/>
        <v/>
      </c>
      <c r="C168" s="16"/>
      <c r="D168" s="16"/>
      <c r="E168" s="16"/>
      <c r="F168" s="16"/>
      <c r="G168" s="17" t="str">
        <f>IF($A168="","",C168+D168+IF(Setup!$B$15="Yes",E168+F168,0))</f>
        <v/>
      </c>
      <c r="H168" s="17" t="str">
        <f t="shared" si="21"/>
        <v/>
      </c>
      <c r="I168" s="17" t="str">
        <f>IF($A168="","",SUM(G$6:G168))</f>
        <v/>
      </c>
      <c r="J168" s="17" t="str">
        <f>IF($A168="","",SUM(H$6:H168))</f>
        <v/>
      </c>
      <c r="K168" s="17" t="str">
        <f>IF($A168="","",I168/Setup!$B$14)</f>
        <v/>
      </c>
      <c r="L168" s="18" t="str">
        <f t="shared" si="22"/>
        <v/>
      </c>
      <c r="M168" s="19" t="str">
        <f t="shared" si="23"/>
        <v/>
      </c>
      <c r="N168" s="20"/>
    </row>
    <row r="169" spans="1:14" x14ac:dyDescent="0.25">
      <c r="A169" s="14"/>
      <c r="B169" s="15" t="str">
        <f t="shared" si="20"/>
        <v/>
      </c>
      <c r="C169" s="16"/>
      <c r="D169" s="16"/>
      <c r="E169" s="16"/>
      <c r="F169" s="16"/>
      <c r="G169" s="17" t="str">
        <f>IF($A169="","",C169+D169+IF(Setup!$B$15="Yes",E169+F169,0))</f>
        <v/>
      </c>
      <c r="H169" s="17" t="str">
        <f t="shared" si="21"/>
        <v/>
      </c>
      <c r="I169" s="17" t="str">
        <f>IF($A169="","",SUM(G$6:G169))</f>
        <v/>
      </c>
      <c r="J169" s="17" t="str">
        <f>IF($A169="","",SUM(H$6:H169))</f>
        <v/>
      </c>
      <c r="K169" s="17" t="str">
        <f>IF($A169="","",I169/Setup!$B$14)</f>
        <v/>
      </c>
      <c r="L169" s="18" t="str">
        <f t="shared" si="22"/>
        <v/>
      </c>
      <c r="M169" s="19" t="str">
        <f t="shared" si="23"/>
        <v/>
      </c>
      <c r="N169" s="20"/>
    </row>
    <row r="170" spans="1:14" x14ac:dyDescent="0.25">
      <c r="A170" s="14"/>
      <c r="B170" s="15" t="str">
        <f t="shared" si="20"/>
        <v/>
      </c>
      <c r="C170" s="16"/>
      <c r="D170" s="16"/>
      <c r="E170" s="16"/>
      <c r="F170" s="16"/>
      <c r="G170" s="17" t="str">
        <f>IF($A170="","",C170+D170+IF(Setup!$B$15="Yes",E170+F170,0))</f>
        <v/>
      </c>
      <c r="H170" s="17" t="str">
        <f t="shared" si="21"/>
        <v/>
      </c>
      <c r="I170" s="17" t="str">
        <f>IF($A170="","",SUM(G$6:G170))</f>
        <v/>
      </c>
      <c r="J170" s="17" t="str">
        <f>IF($A170="","",SUM(H$6:H170))</f>
        <v/>
      </c>
      <c r="K170" s="17" t="str">
        <f>IF($A170="","",I170/Setup!$B$14)</f>
        <v/>
      </c>
      <c r="L170" s="18" t="str">
        <f t="shared" si="22"/>
        <v/>
      </c>
      <c r="M170" s="19" t="str">
        <f t="shared" si="23"/>
        <v/>
      </c>
      <c r="N170" s="20"/>
    </row>
    <row r="171" spans="1:14" x14ac:dyDescent="0.25">
      <c r="A171" s="14"/>
      <c r="B171" s="15" t="str">
        <f t="shared" si="20"/>
        <v/>
      </c>
      <c r="C171" s="16"/>
      <c r="D171" s="16"/>
      <c r="E171" s="16"/>
      <c r="F171" s="16"/>
      <c r="G171" s="17" t="str">
        <f>IF($A171="","",C171+D171+IF(Setup!$B$15="Yes",E171+F171,0))</f>
        <v/>
      </c>
      <c r="H171" s="17" t="str">
        <f t="shared" si="21"/>
        <v/>
      </c>
      <c r="I171" s="17" t="str">
        <f>IF($A171="","",SUM(G$6:G171))</f>
        <v/>
      </c>
      <c r="J171" s="17" t="str">
        <f>IF($A171="","",SUM(H$6:H171))</f>
        <v/>
      </c>
      <c r="K171" s="17" t="str">
        <f>IF($A171="","",I171/Setup!$B$14)</f>
        <v/>
      </c>
      <c r="L171" s="18" t="str">
        <f t="shared" si="22"/>
        <v/>
      </c>
      <c r="M171" s="19" t="str">
        <f t="shared" si="23"/>
        <v/>
      </c>
      <c r="N171" s="20"/>
    </row>
    <row r="172" spans="1:14" x14ac:dyDescent="0.25">
      <c r="A172" s="14"/>
      <c r="B172" s="15" t="str">
        <f t="shared" si="20"/>
        <v/>
      </c>
      <c r="C172" s="16"/>
      <c r="D172" s="16"/>
      <c r="E172" s="16"/>
      <c r="F172" s="16"/>
      <c r="G172" s="17" t="str">
        <f>IF($A172="","",C172+D172+IF(Setup!$B$15="Yes",E172+F172,0))</f>
        <v/>
      </c>
      <c r="H172" s="17" t="str">
        <f t="shared" si="21"/>
        <v/>
      </c>
      <c r="I172" s="17" t="str">
        <f>IF($A172="","",SUM(G$6:G172))</f>
        <v/>
      </c>
      <c r="J172" s="17" t="str">
        <f>IF($A172="","",SUM(H$6:H172))</f>
        <v/>
      </c>
      <c r="K172" s="17" t="str">
        <f>IF($A172="","",I172/Setup!$B$14)</f>
        <v/>
      </c>
      <c r="L172" s="18" t="str">
        <f t="shared" si="22"/>
        <v/>
      </c>
      <c r="M172" s="19" t="str">
        <f t="shared" si="23"/>
        <v/>
      </c>
      <c r="N172" s="20"/>
    </row>
    <row r="173" spans="1:14" x14ac:dyDescent="0.25">
      <c r="A173" s="14"/>
      <c r="B173" s="15" t="str">
        <f t="shared" si="20"/>
        <v/>
      </c>
      <c r="C173" s="16"/>
      <c r="D173" s="16"/>
      <c r="E173" s="16"/>
      <c r="F173" s="16"/>
      <c r="G173" s="17" t="str">
        <f>IF($A173="","",C173+D173+IF(Setup!$B$15="Yes",E173+F173,0))</f>
        <v/>
      </c>
      <c r="H173" s="17" t="str">
        <f t="shared" si="21"/>
        <v/>
      </c>
      <c r="I173" s="17" t="str">
        <f>IF($A173="","",SUM(G$6:G173))</f>
        <v/>
      </c>
      <c r="J173" s="17" t="str">
        <f>IF($A173="","",SUM(H$6:H173))</f>
        <v/>
      </c>
      <c r="K173" s="17" t="str">
        <f>IF($A173="","",I173/Setup!$B$14)</f>
        <v/>
      </c>
      <c r="L173" s="18" t="str">
        <f t="shared" si="22"/>
        <v/>
      </c>
      <c r="M173" s="19" t="str">
        <f t="shared" si="23"/>
        <v/>
      </c>
      <c r="N173" s="20"/>
    </row>
    <row r="174" spans="1:14" x14ac:dyDescent="0.25">
      <c r="A174" s="14"/>
      <c r="B174" s="15" t="str">
        <f t="shared" si="20"/>
        <v/>
      </c>
      <c r="C174" s="16"/>
      <c r="D174" s="16"/>
      <c r="E174" s="16"/>
      <c r="F174" s="16"/>
      <c r="G174" s="17" t="str">
        <f>IF($A174="","",C174+D174+IF(Setup!$B$15="Yes",E174+F174,0))</f>
        <v/>
      </c>
      <c r="H174" s="17" t="str">
        <f t="shared" si="21"/>
        <v/>
      </c>
      <c r="I174" s="17" t="str">
        <f>IF($A174="","",SUM(G$6:G174))</f>
        <v/>
      </c>
      <c r="J174" s="17" t="str">
        <f>IF($A174="","",SUM(H$6:H174))</f>
        <v/>
      </c>
      <c r="K174" s="17" t="str">
        <f>IF($A174="","",I174/Setup!$B$14)</f>
        <v/>
      </c>
      <c r="L174" s="18" t="str">
        <f t="shared" si="22"/>
        <v/>
      </c>
      <c r="M174" s="19" t="str">
        <f t="shared" si="23"/>
        <v/>
      </c>
      <c r="N174" s="20"/>
    </row>
    <row r="175" spans="1:14" x14ac:dyDescent="0.25">
      <c r="A175" s="14"/>
      <c r="B175" s="15" t="str">
        <f t="shared" si="20"/>
        <v/>
      </c>
      <c r="C175" s="16"/>
      <c r="D175" s="16"/>
      <c r="E175" s="16"/>
      <c r="F175" s="16"/>
      <c r="G175" s="17" t="str">
        <f>IF($A175="","",C175+D175+IF(Setup!$B$15="Yes",E175+F175,0))</f>
        <v/>
      </c>
      <c r="H175" s="17" t="str">
        <f t="shared" si="21"/>
        <v/>
      </c>
      <c r="I175" s="17" t="str">
        <f>IF($A175="","",SUM(G$6:G175))</f>
        <v/>
      </c>
      <c r="J175" s="17" t="str">
        <f>IF($A175="","",SUM(H$6:H175))</f>
        <v/>
      </c>
      <c r="K175" s="17" t="str">
        <f>IF($A175="","",I175/Setup!$B$14)</f>
        <v/>
      </c>
      <c r="L175" s="18" t="str">
        <f t="shared" si="22"/>
        <v/>
      </c>
      <c r="M175" s="19" t="str">
        <f t="shared" si="23"/>
        <v/>
      </c>
      <c r="N175" s="20"/>
    </row>
    <row r="176" spans="1:14" x14ac:dyDescent="0.25">
      <c r="A176" s="14"/>
      <c r="B176" s="15" t="str">
        <f t="shared" si="20"/>
        <v/>
      </c>
      <c r="C176" s="16"/>
      <c r="D176" s="16"/>
      <c r="E176" s="16"/>
      <c r="F176" s="16"/>
      <c r="G176" s="17" t="str">
        <f>IF($A176="","",C176+D176+IF(Setup!$B$15="Yes",E176+F176,0))</f>
        <v/>
      </c>
      <c r="H176" s="17" t="str">
        <f t="shared" si="21"/>
        <v/>
      </c>
      <c r="I176" s="17" t="str">
        <f>IF($A176="","",SUM(G$6:G176))</f>
        <v/>
      </c>
      <c r="J176" s="17" t="str">
        <f>IF($A176="","",SUM(H$6:H176))</f>
        <v/>
      </c>
      <c r="K176" s="17" t="str">
        <f>IF($A176="","",I176/Setup!$B$14)</f>
        <v/>
      </c>
      <c r="L176" s="18" t="str">
        <f t="shared" si="22"/>
        <v/>
      </c>
      <c r="M176" s="19" t="str">
        <f t="shared" si="23"/>
        <v/>
      </c>
      <c r="N176" s="20"/>
    </row>
    <row r="177" spans="1:14" x14ac:dyDescent="0.25">
      <c r="A177" s="14"/>
      <c r="B177" s="15" t="str">
        <f t="shared" si="20"/>
        <v/>
      </c>
      <c r="C177" s="16"/>
      <c r="D177" s="16"/>
      <c r="E177" s="16"/>
      <c r="F177" s="16"/>
      <c r="G177" s="17" t="str">
        <f>IF($A177="","",C177+D177+IF(Setup!$B$15="Yes",E177+F177,0))</f>
        <v/>
      </c>
      <c r="H177" s="17" t="str">
        <f t="shared" si="21"/>
        <v/>
      </c>
      <c r="I177" s="17" t="str">
        <f>IF($A177="","",SUM(G$6:G177))</f>
        <v/>
      </c>
      <c r="J177" s="17" t="str">
        <f>IF($A177="","",SUM(H$6:H177))</f>
        <v/>
      </c>
      <c r="K177" s="17" t="str">
        <f>IF($A177="","",I177/Setup!$B$14)</f>
        <v/>
      </c>
      <c r="L177" s="18" t="str">
        <f t="shared" si="22"/>
        <v/>
      </c>
      <c r="M177" s="19" t="str">
        <f t="shared" si="23"/>
        <v/>
      </c>
      <c r="N177" s="20"/>
    </row>
    <row r="178" spans="1:14" x14ac:dyDescent="0.25">
      <c r="A178" s="14"/>
      <c r="B178" s="15" t="str">
        <f t="shared" si="20"/>
        <v/>
      </c>
      <c r="C178" s="16"/>
      <c r="D178" s="16"/>
      <c r="E178" s="16"/>
      <c r="F178" s="16"/>
      <c r="G178" s="17" t="str">
        <f>IF($A178="","",C178+D178+IF(Setup!$B$15="Yes",E178+F178,0))</f>
        <v/>
      </c>
      <c r="H178" s="17" t="str">
        <f t="shared" si="21"/>
        <v/>
      </c>
      <c r="I178" s="17" t="str">
        <f>IF($A178="","",SUM(G$6:G178))</f>
        <v/>
      </c>
      <c r="J178" s="17" t="str">
        <f>IF($A178="","",SUM(H$6:H178))</f>
        <v/>
      </c>
      <c r="K178" s="17" t="str">
        <f>IF($A178="","",I178/Setup!$B$14)</f>
        <v/>
      </c>
      <c r="L178" s="18" t="str">
        <f t="shared" si="22"/>
        <v/>
      </c>
      <c r="M178" s="19" t="str">
        <f t="shared" si="23"/>
        <v/>
      </c>
      <c r="N178" s="20"/>
    </row>
    <row r="179" spans="1:14" x14ac:dyDescent="0.25">
      <c r="A179" s="14"/>
      <c r="B179" s="15" t="str">
        <f t="shared" si="20"/>
        <v/>
      </c>
      <c r="C179" s="16"/>
      <c r="D179" s="16"/>
      <c r="E179" s="16"/>
      <c r="F179" s="16"/>
      <c r="G179" s="17" t="str">
        <f>IF($A179="","",C179+D179+IF(Setup!$B$15="Yes",E179+F179,0))</f>
        <v/>
      </c>
      <c r="H179" s="17" t="str">
        <f t="shared" si="21"/>
        <v/>
      </c>
      <c r="I179" s="17" t="str">
        <f>IF($A179="","",SUM(G$6:G179))</f>
        <v/>
      </c>
      <c r="J179" s="17" t="str">
        <f>IF($A179="","",SUM(H$6:H179))</f>
        <v/>
      </c>
      <c r="K179" s="17" t="str">
        <f>IF($A179="","",I179/Setup!$B$14)</f>
        <v/>
      </c>
      <c r="L179" s="18" t="str">
        <f t="shared" si="22"/>
        <v/>
      </c>
      <c r="M179" s="19" t="str">
        <f t="shared" si="23"/>
        <v/>
      </c>
      <c r="N179" s="20"/>
    </row>
    <row r="180" spans="1:14" x14ac:dyDescent="0.25">
      <c r="A180" s="14"/>
      <c r="B180" s="15" t="str">
        <f t="shared" si="20"/>
        <v/>
      </c>
      <c r="C180" s="16"/>
      <c r="D180" s="16"/>
      <c r="E180" s="16"/>
      <c r="F180" s="16"/>
      <c r="G180" s="17" t="str">
        <f>IF($A180="","",C180+D180+IF(Setup!$B$15="Yes",E180+F180,0))</f>
        <v/>
      </c>
      <c r="H180" s="17" t="str">
        <f t="shared" si="21"/>
        <v/>
      </c>
      <c r="I180" s="17" t="str">
        <f>IF($A180="","",SUM(G$6:G180))</f>
        <v/>
      </c>
      <c r="J180" s="17" t="str">
        <f>IF($A180="","",SUM(H$6:H180))</f>
        <v/>
      </c>
      <c r="K180" s="17" t="str">
        <f>IF($A180="","",I180/Setup!$B$14)</f>
        <v/>
      </c>
      <c r="L180" s="18" t="str">
        <f t="shared" si="22"/>
        <v/>
      </c>
      <c r="M180" s="19" t="str">
        <f t="shared" si="23"/>
        <v/>
      </c>
      <c r="N180" s="20"/>
    </row>
    <row r="181" spans="1:14" x14ac:dyDescent="0.25">
      <c r="A181" s="14"/>
      <c r="B181" s="15" t="str">
        <f t="shared" si="20"/>
        <v/>
      </c>
      <c r="C181" s="16"/>
      <c r="D181" s="16"/>
      <c r="E181" s="16"/>
      <c r="F181" s="16"/>
      <c r="G181" s="17" t="str">
        <f>IF($A181="","",C181+D181+IF(Setup!$B$15="Yes",E181+F181,0))</f>
        <v/>
      </c>
      <c r="H181" s="17" t="str">
        <f t="shared" si="21"/>
        <v/>
      </c>
      <c r="I181" s="17" t="str">
        <f>IF($A181="","",SUM(G$6:G181))</f>
        <v/>
      </c>
      <c r="J181" s="17" t="str">
        <f>IF($A181="","",SUM(H$6:H181))</f>
        <v/>
      </c>
      <c r="K181" s="17" t="str">
        <f>IF($A181="","",I181/Setup!$B$14)</f>
        <v/>
      </c>
      <c r="L181" s="18" t="str">
        <f t="shared" si="22"/>
        <v/>
      </c>
      <c r="M181" s="19" t="str">
        <f t="shared" si="23"/>
        <v/>
      </c>
      <c r="N181" s="20"/>
    </row>
    <row r="182" spans="1:14" x14ac:dyDescent="0.25">
      <c r="A182" s="14"/>
      <c r="B182" s="15" t="str">
        <f t="shared" si="20"/>
        <v/>
      </c>
      <c r="C182" s="16"/>
      <c r="D182" s="16"/>
      <c r="E182" s="16"/>
      <c r="F182" s="16"/>
      <c r="G182" s="17" t="str">
        <f>IF($A182="","",C182+D182+IF(Setup!$B$15="Yes",E182+F182,0))</f>
        <v/>
      </c>
      <c r="H182" s="17" t="str">
        <f t="shared" si="21"/>
        <v/>
      </c>
      <c r="I182" s="17" t="str">
        <f>IF($A182="","",SUM(G$6:G182))</f>
        <v/>
      </c>
      <c r="J182" s="17" t="str">
        <f>IF($A182="","",SUM(H$6:H182))</f>
        <v/>
      </c>
      <c r="K182" s="17" t="str">
        <f>IF($A182="","",I182/Setup!$B$14)</f>
        <v/>
      </c>
      <c r="L182" s="18" t="str">
        <f t="shared" si="22"/>
        <v/>
      </c>
      <c r="M182" s="19" t="str">
        <f t="shared" si="23"/>
        <v/>
      </c>
      <c r="N182" s="20"/>
    </row>
    <row r="183" spans="1:14" x14ac:dyDescent="0.25">
      <c r="A183" s="14"/>
      <c r="B183" s="15" t="str">
        <f t="shared" si="20"/>
        <v/>
      </c>
      <c r="C183" s="16"/>
      <c r="D183" s="16"/>
      <c r="E183" s="16"/>
      <c r="F183" s="16"/>
      <c r="G183" s="17" t="str">
        <f>IF($A183="","",C183+D183+IF(Setup!$B$15="Yes",E183+F183,0))</f>
        <v/>
      </c>
      <c r="H183" s="17" t="str">
        <f t="shared" si="21"/>
        <v/>
      </c>
      <c r="I183" s="17" t="str">
        <f>IF($A183="","",SUM(G$6:G183))</f>
        <v/>
      </c>
      <c r="J183" s="17" t="str">
        <f>IF($A183="","",SUM(H$6:H183))</f>
        <v/>
      </c>
      <c r="K183" s="17" t="str">
        <f>IF($A183="","",I183/Setup!$B$14)</f>
        <v/>
      </c>
      <c r="L183" s="18" t="str">
        <f t="shared" si="22"/>
        <v/>
      </c>
      <c r="M183" s="19" t="str">
        <f t="shared" si="23"/>
        <v/>
      </c>
      <c r="N183" s="20"/>
    </row>
    <row r="184" spans="1:14" x14ac:dyDescent="0.25">
      <c r="A184" s="14"/>
      <c r="B184" s="15" t="str">
        <f t="shared" si="20"/>
        <v/>
      </c>
      <c r="C184" s="16"/>
      <c r="D184" s="16"/>
      <c r="E184" s="16"/>
      <c r="F184" s="16"/>
      <c r="G184" s="17" t="str">
        <f>IF($A184="","",C184+D184+IF(Setup!$B$15="Yes",E184+F184,0))</f>
        <v/>
      </c>
      <c r="H184" s="17" t="str">
        <f t="shared" si="21"/>
        <v/>
      </c>
      <c r="I184" s="17" t="str">
        <f>IF($A184="","",SUM(G$6:G184))</f>
        <v/>
      </c>
      <c r="J184" s="17" t="str">
        <f>IF($A184="","",SUM(H$6:H184))</f>
        <v/>
      </c>
      <c r="K184" s="17" t="str">
        <f>IF($A184="","",I184/Setup!$B$14)</f>
        <v/>
      </c>
      <c r="L184" s="18" t="str">
        <f t="shared" si="22"/>
        <v/>
      </c>
      <c r="M184" s="19" t="str">
        <f t="shared" si="23"/>
        <v/>
      </c>
      <c r="N184" s="20"/>
    </row>
    <row r="185" spans="1:14" x14ac:dyDescent="0.25">
      <c r="A185" s="14"/>
      <c r="B185" s="15" t="str">
        <f t="shared" si="20"/>
        <v/>
      </c>
      <c r="C185" s="16"/>
      <c r="D185" s="16"/>
      <c r="E185" s="16"/>
      <c r="F185" s="16"/>
      <c r="G185" s="17" t="str">
        <f>IF($A185="","",C185+D185+IF(Setup!$B$15="Yes",E185+F185,0))</f>
        <v/>
      </c>
      <c r="H185" s="17" t="str">
        <f t="shared" si="21"/>
        <v/>
      </c>
      <c r="I185" s="17" t="str">
        <f>IF($A185="","",SUM(G$6:G185))</f>
        <v/>
      </c>
      <c r="J185" s="17" t="str">
        <f>IF($A185="","",SUM(H$6:H185))</f>
        <v/>
      </c>
      <c r="K185" s="17" t="str">
        <f>IF($A185="","",I185/Setup!$B$14)</f>
        <v/>
      </c>
      <c r="L185" s="18" t="str">
        <f t="shared" si="22"/>
        <v/>
      </c>
      <c r="M185" s="19" t="str">
        <f t="shared" si="23"/>
        <v/>
      </c>
      <c r="N185" s="20"/>
    </row>
    <row r="186" spans="1:14" x14ac:dyDescent="0.25">
      <c r="A186" s="14"/>
      <c r="B186" s="15" t="str">
        <f t="shared" si="20"/>
        <v/>
      </c>
      <c r="C186" s="16"/>
      <c r="D186" s="16"/>
      <c r="E186" s="16"/>
      <c r="F186" s="16"/>
      <c r="G186" s="17" t="str">
        <f>IF($A186="","",C186+D186+IF(Setup!$B$15="Yes",E186+F186,0))</f>
        <v/>
      </c>
      <c r="H186" s="17" t="str">
        <f t="shared" si="21"/>
        <v/>
      </c>
      <c r="I186" s="17" t="str">
        <f>IF($A186="","",SUM(G$6:G186))</f>
        <v/>
      </c>
      <c r="J186" s="17" t="str">
        <f>IF($A186="","",SUM(H$6:H186))</f>
        <v/>
      </c>
      <c r="K186" s="17" t="str">
        <f>IF($A186="","",I186/Setup!$B$14)</f>
        <v/>
      </c>
      <c r="L186" s="18" t="str">
        <f t="shared" si="22"/>
        <v/>
      </c>
      <c r="M186" s="19" t="str">
        <f t="shared" si="23"/>
        <v/>
      </c>
      <c r="N186" s="20"/>
    </row>
    <row r="187" spans="1:14" x14ac:dyDescent="0.25">
      <c r="A187" s="14"/>
      <c r="B187" s="15" t="str">
        <f t="shared" si="20"/>
        <v/>
      </c>
      <c r="C187" s="16"/>
      <c r="D187" s="16"/>
      <c r="E187" s="16"/>
      <c r="F187" s="16"/>
      <c r="G187" s="17" t="str">
        <f>IF($A187="","",C187+D187+IF(Setup!$B$15="Yes",E187+F187,0))</f>
        <v/>
      </c>
      <c r="H187" s="17" t="str">
        <f t="shared" si="21"/>
        <v/>
      </c>
      <c r="I187" s="17" t="str">
        <f>IF($A187="","",SUM(G$6:G187))</f>
        <v/>
      </c>
      <c r="J187" s="17" t="str">
        <f>IF($A187="","",SUM(H$6:H187))</f>
        <v/>
      </c>
      <c r="K187" s="17" t="str">
        <f>IF($A187="","",I187/Setup!$B$14)</f>
        <v/>
      </c>
      <c r="L187" s="18" t="str">
        <f t="shared" si="22"/>
        <v/>
      </c>
      <c r="M187" s="19" t="str">
        <f t="shared" si="23"/>
        <v/>
      </c>
      <c r="N187" s="20"/>
    </row>
    <row r="188" spans="1:14" x14ac:dyDescent="0.25">
      <c r="A188" s="14"/>
      <c r="B188" s="15" t="str">
        <f t="shared" si="20"/>
        <v/>
      </c>
      <c r="C188" s="16"/>
      <c r="D188" s="16"/>
      <c r="E188" s="16"/>
      <c r="F188" s="16"/>
      <c r="G188" s="17" t="str">
        <f>IF($A188="","",C188+D188+IF(Setup!$B$15="Yes",E188+F188,0))</f>
        <v/>
      </c>
      <c r="H188" s="17" t="str">
        <f t="shared" si="21"/>
        <v/>
      </c>
      <c r="I188" s="17" t="str">
        <f>IF($A188="","",SUM(G$6:G188))</f>
        <v/>
      </c>
      <c r="J188" s="17" t="str">
        <f>IF($A188="","",SUM(H$6:H188))</f>
        <v/>
      </c>
      <c r="K188" s="17" t="str">
        <f>IF($A188="","",I188/Setup!$B$14)</f>
        <v/>
      </c>
      <c r="L188" s="18" t="str">
        <f t="shared" si="22"/>
        <v/>
      </c>
      <c r="M188" s="19" t="str">
        <f t="shared" si="23"/>
        <v/>
      </c>
      <c r="N188" s="20"/>
    </row>
    <row r="189" spans="1:14" x14ac:dyDescent="0.25">
      <c r="A189" s="14"/>
      <c r="B189" s="15" t="str">
        <f t="shared" si="20"/>
        <v/>
      </c>
      <c r="C189" s="16"/>
      <c r="D189" s="16"/>
      <c r="E189" s="16"/>
      <c r="F189" s="16"/>
      <c r="G189" s="17" t="str">
        <f>IF($A189="","",C189+D189+IF(Setup!$B$15="Yes",E189+F189,0))</f>
        <v/>
      </c>
      <c r="H189" s="17" t="str">
        <f t="shared" si="21"/>
        <v/>
      </c>
      <c r="I189" s="17" t="str">
        <f>IF($A189="","",SUM(G$6:G189))</f>
        <v/>
      </c>
      <c r="J189" s="17" t="str">
        <f>IF($A189="","",SUM(H$6:H189))</f>
        <v/>
      </c>
      <c r="K189" s="17" t="str">
        <f>IF($A189="","",I189/Setup!$B$14)</f>
        <v/>
      </c>
      <c r="L189" s="18" t="str">
        <f t="shared" si="22"/>
        <v/>
      </c>
      <c r="M189" s="19" t="str">
        <f t="shared" si="23"/>
        <v/>
      </c>
      <c r="N189" s="20"/>
    </row>
    <row r="190" spans="1:14" x14ac:dyDescent="0.25">
      <c r="A190" s="14"/>
      <c r="B190" s="15" t="str">
        <f t="shared" si="20"/>
        <v/>
      </c>
      <c r="C190" s="16"/>
      <c r="D190" s="16"/>
      <c r="E190" s="16"/>
      <c r="F190" s="16"/>
      <c r="G190" s="17" t="str">
        <f>IF($A190="","",C190+D190+IF(Setup!$B$15="Yes",E190+F190,0))</f>
        <v/>
      </c>
      <c r="H190" s="17" t="str">
        <f t="shared" si="21"/>
        <v/>
      </c>
      <c r="I190" s="17" t="str">
        <f>IF($A190="","",SUM(G$6:G190))</f>
        <v/>
      </c>
      <c r="J190" s="17" t="str">
        <f>IF($A190="","",SUM(H$6:H190))</f>
        <v/>
      </c>
      <c r="K190" s="17" t="str">
        <f>IF($A190="","",I190/Setup!$B$14)</f>
        <v/>
      </c>
      <c r="L190" s="18" t="str">
        <f t="shared" si="22"/>
        <v/>
      </c>
      <c r="M190" s="19" t="str">
        <f t="shared" si="23"/>
        <v/>
      </c>
      <c r="N190" s="20"/>
    </row>
    <row r="191" spans="1:14" x14ac:dyDescent="0.25">
      <c r="A191" s="14"/>
      <c r="B191" s="15" t="str">
        <f t="shared" si="20"/>
        <v/>
      </c>
      <c r="C191" s="16"/>
      <c r="D191" s="16"/>
      <c r="E191" s="16"/>
      <c r="F191" s="16"/>
      <c r="G191" s="17" t="str">
        <f>IF($A191="","",C191+D191+IF(Setup!$B$15="Yes",E191+F191,0))</f>
        <v/>
      </c>
      <c r="H191" s="17" t="str">
        <f t="shared" si="21"/>
        <v/>
      </c>
      <c r="I191" s="17" t="str">
        <f>IF($A191="","",SUM(G$6:G191))</f>
        <v/>
      </c>
      <c r="J191" s="17" t="str">
        <f>IF($A191="","",SUM(H$6:H191))</f>
        <v/>
      </c>
      <c r="K191" s="17" t="str">
        <f>IF($A191="","",I191/Setup!$B$14)</f>
        <v/>
      </c>
      <c r="L191" s="18" t="str">
        <f t="shared" si="22"/>
        <v/>
      </c>
      <c r="M191" s="19" t="str">
        <f t="shared" si="23"/>
        <v/>
      </c>
      <c r="N191" s="20"/>
    </row>
    <row r="192" spans="1:14" x14ac:dyDescent="0.25">
      <c r="A192" s="14"/>
      <c r="B192" s="15" t="str">
        <f t="shared" si="20"/>
        <v/>
      </c>
      <c r="C192" s="16"/>
      <c r="D192" s="16"/>
      <c r="E192" s="16"/>
      <c r="F192" s="16"/>
      <c r="G192" s="17" t="str">
        <f>IF($A192="","",C192+D192+IF(Setup!$B$15="Yes",E192+F192,0))</f>
        <v/>
      </c>
      <c r="H192" s="17" t="str">
        <f t="shared" si="21"/>
        <v/>
      </c>
      <c r="I192" s="17" t="str">
        <f>IF($A192="","",SUM(G$6:G192))</f>
        <v/>
      </c>
      <c r="J192" s="17" t="str">
        <f>IF($A192="","",SUM(H$6:H192))</f>
        <v/>
      </c>
      <c r="K192" s="17" t="str">
        <f>IF($A192="","",I192/Setup!$B$14)</f>
        <v/>
      </c>
      <c r="L192" s="18" t="str">
        <f t="shared" si="22"/>
        <v/>
      </c>
      <c r="M192" s="19" t="str">
        <f t="shared" si="23"/>
        <v/>
      </c>
      <c r="N192" s="20"/>
    </row>
    <row r="193" spans="1:14" x14ac:dyDescent="0.25">
      <c r="A193" s="14"/>
      <c r="B193" s="15" t="str">
        <f t="shared" si="20"/>
        <v/>
      </c>
      <c r="C193" s="16"/>
      <c r="D193" s="16"/>
      <c r="E193" s="16"/>
      <c r="F193" s="16"/>
      <c r="G193" s="17" t="str">
        <f>IF($A193="","",C193+D193+IF(Setup!$B$15="Yes",E193+F193,0))</f>
        <v/>
      </c>
      <c r="H193" s="17" t="str">
        <f t="shared" si="21"/>
        <v/>
      </c>
      <c r="I193" s="17" t="str">
        <f>IF($A193="","",SUM(G$6:G193))</f>
        <v/>
      </c>
      <c r="J193" s="17" t="str">
        <f>IF($A193="","",SUM(H$6:H193))</f>
        <v/>
      </c>
      <c r="K193" s="17" t="str">
        <f>IF($A193="","",I193/Setup!$B$14)</f>
        <v/>
      </c>
      <c r="L193" s="18" t="str">
        <f t="shared" si="22"/>
        <v/>
      </c>
      <c r="M193" s="19" t="str">
        <f t="shared" si="23"/>
        <v/>
      </c>
      <c r="N193" s="20"/>
    </row>
    <row r="194" spans="1:14" x14ac:dyDescent="0.25">
      <c r="A194" s="14"/>
      <c r="B194" s="15" t="str">
        <f t="shared" si="20"/>
        <v/>
      </c>
      <c r="C194" s="16"/>
      <c r="D194" s="16"/>
      <c r="E194" s="16"/>
      <c r="F194" s="16"/>
      <c r="G194" s="17" t="str">
        <f>IF($A194="","",C194+D194+IF(Setup!$B$15="Yes",E194+F194,0))</f>
        <v/>
      </c>
      <c r="H194" s="17" t="str">
        <f t="shared" si="21"/>
        <v/>
      </c>
      <c r="I194" s="17" t="str">
        <f>IF($A194="","",SUM(G$6:G194))</f>
        <v/>
      </c>
      <c r="J194" s="17" t="str">
        <f>IF($A194="","",SUM(H$6:H194))</f>
        <v/>
      </c>
      <c r="K194" s="17" t="str">
        <f>IF($A194="","",I194/Setup!$B$14)</f>
        <v/>
      </c>
      <c r="L194" s="18" t="str">
        <f t="shared" si="22"/>
        <v/>
      </c>
      <c r="M194" s="19" t="str">
        <f t="shared" si="23"/>
        <v/>
      </c>
      <c r="N194" s="20"/>
    </row>
    <row r="195" spans="1:14" x14ac:dyDescent="0.25">
      <c r="A195" s="14"/>
      <c r="B195" s="15" t="str">
        <f t="shared" si="20"/>
        <v/>
      </c>
      <c r="C195" s="16"/>
      <c r="D195" s="16"/>
      <c r="E195" s="16"/>
      <c r="F195" s="16"/>
      <c r="G195" s="17" t="str">
        <f>IF($A195="","",C195+D195+IF(Setup!$B$15="Yes",E195+F195,0))</f>
        <v/>
      </c>
      <c r="H195" s="17" t="str">
        <f t="shared" si="21"/>
        <v/>
      </c>
      <c r="I195" s="17" t="str">
        <f>IF($A195="","",SUM(G$6:G195))</f>
        <v/>
      </c>
      <c r="J195" s="17" t="str">
        <f>IF($A195="","",SUM(H$6:H195))</f>
        <v/>
      </c>
      <c r="K195" s="17" t="str">
        <f>IF($A195="","",I195/Setup!$B$14)</f>
        <v/>
      </c>
      <c r="L195" s="18" t="str">
        <f t="shared" si="22"/>
        <v/>
      </c>
      <c r="M195" s="19" t="str">
        <f t="shared" si="23"/>
        <v/>
      </c>
      <c r="N195" s="20"/>
    </row>
    <row r="196" spans="1:14" x14ac:dyDescent="0.25">
      <c r="A196" s="14"/>
      <c r="B196" s="15" t="str">
        <f t="shared" si="20"/>
        <v/>
      </c>
      <c r="C196" s="16"/>
      <c r="D196" s="16"/>
      <c r="E196" s="16"/>
      <c r="F196" s="16"/>
      <c r="G196" s="17" t="str">
        <f>IF($A196="","",C196+D196+IF(Setup!$B$15="Yes",E196+F196,0))</f>
        <v/>
      </c>
      <c r="H196" s="17" t="str">
        <f t="shared" si="21"/>
        <v/>
      </c>
      <c r="I196" s="17" t="str">
        <f>IF($A196="","",SUM(G$6:G196))</f>
        <v/>
      </c>
      <c r="J196" s="17" t="str">
        <f>IF($A196="","",SUM(H$6:H196))</f>
        <v/>
      </c>
      <c r="K196" s="17" t="str">
        <f>IF($A196="","",I196/Setup!$B$14)</f>
        <v/>
      </c>
      <c r="L196" s="18" t="str">
        <f t="shared" si="22"/>
        <v/>
      </c>
      <c r="M196" s="19" t="str">
        <f t="shared" si="23"/>
        <v/>
      </c>
      <c r="N196" s="20"/>
    </row>
    <row r="197" spans="1:14" x14ac:dyDescent="0.25">
      <c r="A197" s="14"/>
      <c r="B197" s="15" t="str">
        <f t="shared" si="20"/>
        <v/>
      </c>
      <c r="C197" s="16"/>
      <c r="D197" s="16"/>
      <c r="E197" s="16"/>
      <c r="F197" s="16"/>
      <c r="G197" s="17" t="str">
        <f>IF($A197="","",C197+D197+IF(Setup!$B$15="Yes",E197+F197,0))</f>
        <v/>
      </c>
      <c r="H197" s="17" t="str">
        <f t="shared" si="21"/>
        <v/>
      </c>
      <c r="I197" s="17" t="str">
        <f>IF($A197="","",SUM(G$6:G197))</f>
        <v/>
      </c>
      <c r="J197" s="17" t="str">
        <f>IF($A197="","",SUM(H$6:H197))</f>
        <v/>
      </c>
      <c r="K197" s="17" t="str">
        <f>IF($A197="","",I197/Setup!$B$14)</f>
        <v/>
      </c>
      <c r="L197" s="18" t="str">
        <f t="shared" si="22"/>
        <v/>
      </c>
      <c r="M197" s="19" t="str">
        <f t="shared" si="23"/>
        <v/>
      </c>
      <c r="N197" s="20"/>
    </row>
    <row r="198" spans="1:14" x14ac:dyDescent="0.25">
      <c r="A198" s="14"/>
      <c r="B198" s="15" t="str">
        <f t="shared" ref="B198:B229" si="24">IF($A198="","",A198+6)</f>
        <v/>
      </c>
      <c r="C198" s="16"/>
      <c r="D198" s="16"/>
      <c r="E198" s="16"/>
      <c r="F198" s="16"/>
      <c r="G198" s="17" t="str">
        <f>IF($A198="","",C198+D198+IF(Setup!$B$15="Yes",E198+F198,0))</f>
        <v/>
      </c>
      <c r="H198" s="17" t="str">
        <f t="shared" ref="H198:H205" si="25">IF($A198="","",E198+F198)</f>
        <v/>
      </c>
      <c r="I198" s="17" t="str">
        <f>IF($A198="","",SUM(G$6:G198))</f>
        <v/>
      </c>
      <c r="J198" s="17" t="str">
        <f>IF($A198="","",SUM(H$6:H198))</f>
        <v/>
      </c>
      <c r="K198" s="17" t="str">
        <f>IF($A198="","",I198/Setup!$B$14)</f>
        <v/>
      </c>
      <c r="L198" s="18" t="str">
        <f t="shared" ref="L198:L229" si="26">IF($A198="","",J198-K198)</f>
        <v/>
      </c>
      <c r="M198" s="19" t="str">
        <f t="shared" ref="M198:M229" si="27">IF($A198="","",IF(L198&gt;=0,"On track","Behind"))</f>
        <v/>
      </c>
      <c r="N198" s="20"/>
    </row>
    <row r="199" spans="1:14" x14ac:dyDescent="0.25">
      <c r="A199" s="14"/>
      <c r="B199" s="15" t="str">
        <f t="shared" si="24"/>
        <v/>
      </c>
      <c r="C199" s="16"/>
      <c r="D199" s="16"/>
      <c r="E199" s="16"/>
      <c r="F199" s="16"/>
      <c r="G199" s="17" t="str">
        <f>IF($A199="","",C199+D199+IF(Setup!$B$15="Yes",E199+F199,0))</f>
        <v/>
      </c>
      <c r="H199" s="17" t="str">
        <f t="shared" si="25"/>
        <v/>
      </c>
      <c r="I199" s="17" t="str">
        <f>IF($A199="","",SUM(G$6:G199))</f>
        <v/>
      </c>
      <c r="J199" s="17" t="str">
        <f>IF($A199="","",SUM(H$6:H199))</f>
        <v/>
      </c>
      <c r="K199" s="17" t="str">
        <f>IF($A199="","",I199/Setup!$B$14)</f>
        <v/>
      </c>
      <c r="L199" s="18" t="str">
        <f t="shared" si="26"/>
        <v/>
      </c>
      <c r="M199" s="19" t="str">
        <f t="shared" si="27"/>
        <v/>
      </c>
      <c r="N199" s="20"/>
    </row>
    <row r="200" spans="1:14" x14ac:dyDescent="0.25">
      <c r="A200" s="14"/>
      <c r="B200" s="15" t="str">
        <f t="shared" si="24"/>
        <v/>
      </c>
      <c r="C200" s="16"/>
      <c r="D200" s="16"/>
      <c r="E200" s="16"/>
      <c r="F200" s="16"/>
      <c r="G200" s="17" t="str">
        <f>IF($A200="","",C200+D200+IF(Setup!$B$15="Yes",E200+F200,0))</f>
        <v/>
      </c>
      <c r="H200" s="17" t="str">
        <f t="shared" si="25"/>
        <v/>
      </c>
      <c r="I200" s="17" t="str">
        <f>IF($A200="","",SUM(G$6:G200))</f>
        <v/>
      </c>
      <c r="J200" s="17" t="str">
        <f>IF($A200="","",SUM(H$6:H200))</f>
        <v/>
      </c>
      <c r="K200" s="17" t="str">
        <f>IF($A200="","",I200/Setup!$B$14)</f>
        <v/>
      </c>
      <c r="L200" s="18" t="str">
        <f t="shared" si="26"/>
        <v/>
      </c>
      <c r="M200" s="19" t="str">
        <f t="shared" si="27"/>
        <v/>
      </c>
      <c r="N200" s="20"/>
    </row>
    <row r="201" spans="1:14" x14ac:dyDescent="0.25">
      <c r="A201" s="14"/>
      <c r="B201" s="15" t="str">
        <f t="shared" si="24"/>
        <v/>
      </c>
      <c r="C201" s="16"/>
      <c r="D201" s="16"/>
      <c r="E201" s="16"/>
      <c r="F201" s="16"/>
      <c r="G201" s="17" t="str">
        <f>IF($A201="","",C201+D201+IF(Setup!$B$15="Yes",E201+F201,0))</f>
        <v/>
      </c>
      <c r="H201" s="17" t="str">
        <f t="shared" si="25"/>
        <v/>
      </c>
      <c r="I201" s="17" t="str">
        <f>IF($A201="","",SUM(G$6:G201))</f>
        <v/>
      </c>
      <c r="J201" s="17" t="str">
        <f>IF($A201="","",SUM(H$6:H201))</f>
        <v/>
      </c>
      <c r="K201" s="17" t="str">
        <f>IF($A201="","",I201/Setup!$B$14)</f>
        <v/>
      </c>
      <c r="L201" s="18" t="str">
        <f t="shared" si="26"/>
        <v/>
      </c>
      <c r="M201" s="19" t="str">
        <f t="shared" si="27"/>
        <v/>
      </c>
      <c r="N201" s="20"/>
    </row>
    <row r="202" spans="1:14" x14ac:dyDescent="0.25">
      <c r="A202" s="14"/>
      <c r="B202" s="15" t="str">
        <f t="shared" si="24"/>
        <v/>
      </c>
      <c r="C202" s="16"/>
      <c r="D202" s="16"/>
      <c r="E202" s="16"/>
      <c r="F202" s="16"/>
      <c r="G202" s="17" t="str">
        <f>IF($A202="","",C202+D202+IF(Setup!$B$15="Yes",E202+F202,0))</f>
        <v/>
      </c>
      <c r="H202" s="17" t="str">
        <f t="shared" si="25"/>
        <v/>
      </c>
      <c r="I202" s="17" t="str">
        <f>IF($A202="","",SUM(G$6:G202))</f>
        <v/>
      </c>
      <c r="J202" s="17" t="str">
        <f>IF($A202="","",SUM(H$6:H202))</f>
        <v/>
      </c>
      <c r="K202" s="17" t="str">
        <f>IF($A202="","",I202/Setup!$B$14)</f>
        <v/>
      </c>
      <c r="L202" s="18" t="str">
        <f t="shared" si="26"/>
        <v/>
      </c>
      <c r="M202" s="19" t="str">
        <f t="shared" si="27"/>
        <v/>
      </c>
      <c r="N202" s="20"/>
    </row>
    <row r="203" spans="1:14" x14ac:dyDescent="0.25">
      <c r="A203" s="14"/>
      <c r="B203" s="15" t="str">
        <f t="shared" si="24"/>
        <v/>
      </c>
      <c r="C203" s="16"/>
      <c r="D203" s="16"/>
      <c r="E203" s="16"/>
      <c r="F203" s="16"/>
      <c r="G203" s="17" t="str">
        <f>IF($A203="","",C203+D203+IF(Setup!$B$15="Yes",E203+F203,0))</f>
        <v/>
      </c>
      <c r="H203" s="17" t="str">
        <f t="shared" si="25"/>
        <v/>
      </c>
      <c r="I203" s="17" t="str">
        <f>IF($A203="","",SUM(G$6:G203))</f>
        <v/>
      </c>
      <c r="J203" s="17" t="str">
        <f>IF($A203="","",SUM(H$6:H203))</f>
        <v/>
      </c>
      <c r="K203" s="17" t="str">
        <f>IF($A203="","",I203/Setup!$B$14)</f>
        <v/>
      </c>
      <c r="L203" s="18" t="str">
        <f t="shared" si="26"/>
        <v/>
      </c>
      <c r="M203" s="19" t="str">
        <f t="shared" si="27"/>
        <v/>
      </c>
      <c r="N203" s="20"/>
    </row>
    <row r="204" spans="1:14" x14ac:dyDescent="0.25">
      <c r="A204" s="14"/>
      <c r="B204" s="15" t="str">
        <f t="shared" si="24"/>
        <v/>
      </c>
      <c r="C204" s="16"/>
      <c r="D204" s="16"/>
      <c r="E204" s="16"/>
      <c r="F204" s="16"/>
      <c r="G204" s="17" t="str">
        <f>IF($A204="","",C204+D204+IF(Setup!$B$15="Yes",E204+F204,0))</f>
        <v/>
      </c>
      <c r="H204" s="17" t="str">
        <f t="shared" si="25"/>
        <v/>
      </c>
      <c r="I204" s="17" t="str">
        <f>IF($A204="","",SUM(G$6:G204))</f>
        <v/>
      </c>
      <c r="J204" s="17" t="str">
        <f>IF($A204="","",SUM(H$6:H204))</f>
        <v/>
      </c>
      <c r="K204" s="17" t="str">
        <f>IF($A204="","",I204/Setup!$B$14)</f>
        <v/>
      </c>
      <c r="L204" s="18" t="str">
        <f t="shared" si="26"/>
        <v/>
      </c>
      <c r="M204" s="19" t="str">
        <f t="shared" si="27"/>
        <v/>
      </c>
      <c r="N204" s="20"/>
    </row>
    <row r="205" spans="1:14" x14ac:dyDescent="0.25">
      <c r="A205" s="14"/>
      <c r="B205" s="15" t="str">
        <f t="shared" si="24"/>
        <v/>
      </c>
      <c r="C205" s="16"/>
      <c r="D205" s="16"/>
      <c r="E205" s="16"/>
      <c r="F205" s="16"/>
      <c r="G205" s="17" t="str">
        <f>IF($A205="","",C205+D205+IF(Setup!$B$15="Yes",E205+F205,0))</f>
        <v/>
      </c>
      <c r="H205" s="17" t="str">
        <f t="shared" si="25"/>
        <v/>
      </c>
      <c r="I205" s="17" t="str">
        <f>IF($A205="","",SUM(G$6:G205))</f>
        <v/>
      </c>
      <c r="J205" s="17" t="str">
        <f>IF($A205="","",SUM(H$6:H205))</f>
        <v/>
      </c>
      <c r="K205" s="17" t="str">
        <f>IF($A205="","",I205/Setup!$B$14)</f>
        <v/>
      </c>
      <c r="L205" s="18" t="str">
        <f t="shared" si="26"/>
        <v/>
      </c>
      <c r="M205" s="19" t="str">
        <f t="shared" si="27"/>
        <v/>
      </c>
      <c r="N205" s="20"/>
    </row>
  </sheetData>
  <conditionalFormatting sqref="M6:M205">
    <cfRule type="cellIs" dxfId="5" priority="2" operator="equal">
      <formula>"On track"</formula>
    </cfRule>
    <cfRule type="cellIs" dxfId="4" priority="3" operator="equal">
      <formula>"Behind"</formula>
    </cfRule>
  </conditionalFormatting>
  <dataValidations count="2">
    <dataValidation type="decimal" operator="greaterThanOrEqual" showErrorMessage="1" errorTitle="Hours" error="Enter hours as a number, 0 or more." sqref="C6:F205" xr:uid="{00000000-0002-0000-0100-000000000000}">
      <formula1>0</formula1>
      <formula2>0</formula2>
    </dataValidation>
    <dataValidation type="date" operator="greaterThan" showErrorMessage="1" errorTitle="Date" error="Enter a valid date." sqref="A6:A205" xr:uid="{00000000-0002-0000-0100-000001000000}">
      <formula1>36526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7"/>
  <sheetViews>
    <sheetView showGridLines="0" zoomScaleNormal="100" workbookViewId="0"/>
  </sheetViews>
  <sheetFormatPr defaultColWidth="8.7109375" defaultRowHeight="15" x14ac:dyDescent="0.25"/>
  <cols>
    <col min="1" max="1" width="36" customWidth="1"/>
    <col min="2" max="2" width="24" customWidth="1"/>
    <col min="3" max="3" width="70" customWidth="1"/>
  </cols>
  <sheetData>
    <row r="1" spans="1:3" ht="20.25" x14ac:dyDescent="0.3">
      <c r="A1" s="1" t="s">
        <v>45</v>
      </c>
    </row>
    <row r="2" spans="1:3" x14ac:dyDescent="0.25">
      <c r="A2" s="2" t="s">
        <v>46</v>
      </c>
    </row>
    <row r="4" spans="1:3" x14ac:dyDescent="0.25">
      <c r="A4" s="3" t="s">
        <v>47</v>
      </c>
      <c r="B4" s="4"/>
      <c r="C4" s="4"/>
    </row>
    <row r="5" spans="1:3" x14ac:dyDescent="0.25">
      <c r="A5" s="5" t="s">
        <v>48</v>
      </c>
      <c r="B5" s="21">
        <f>Setup!B12</f>
        <v>3000</v>
      </c>
    </row>
    <row r="6" spans="1:3" x14ac:dyDescent="0.25">
      <c r="A6" s="22" t="s">
        <v>49</v>
      </c>
      <c r="B6" s="23">
        <f>SUM('Weekly Log'!$G$6:$G$205)</f>
        <v>0</v>
      </c>
    </row>
    <row r="7" spans="1:3" x14ac:dyDescent="0.25">
      <c r="A7" s="5" t="s">
        <v>50</v>
      </c>
      <c r="B7" s="24">
        <f>MAX(0,B5-B6)</f>
        <v>3000</v>
      </c>
    </row>
    <row r="8" spans="1:3" x14ac:dyDescent="0.25">
      <c r="A8" s="22" t="s">
        <v>51</v>
      </c>
      <c r="B8" s="25">
        <f>IF(B5=0,0,MIN(1,B6/B5))</f>
        <v>0</v>
      </c>
    </row>
    <row r="10" spans="1:3" x14ac:dyDescent="0.25">
      <c r="A10" s="3" t="s">
        <v>52</v>
      </c>
      <c r="B10" s="4"/>
      <c r="C10" s="4"/>
    </row>
    <row r="11" spans="1:3" x14ac:dyDescent="0.25">
      <c r="A11" s="5" t="s">
        <v>32</v>
      </c>
      <c r="B11" s="24">
        <f>SUM('Weekly Log'!$C$6:$C$205)</f>
        <v>0</v>
      </c>
    </row>
    <row r="12" spans="1:3" x14ac:dyDescent="0.25">
      <c r="A12" s="5" t="s">
        <v>33</v>
      </c>
      <c r="B12" s="24">
        <f>SUM('Weekly Log'!$D$6:$D$205)</f>
        <v>0</v>
      </c>
    </row>
    <row r="13" spans="1:3" x14ac:dyDescent="0.25">
      <c r="A13" s="5" t="s">
        <v>53</v>
      </c>
      <c r="B13" s="21">
        <f>Setup!B13</f>
        <v>0</v>
      </c>
    </row>
    <row r="14" spans="1:3" x14ac:dyDescent="0.25">
      <c r="A14" s="5" t="s">
        <v>54</v>
      </c>
      <c r="B14" s="24" t="str">
        <f>IF(B13=0,"n/a",MAX(0,B13-B11))</f>
        <v>n/a</v>
      </c>
      <c r="C14" s="2" t="s">
        <v>55</v>
      </c>
    </row>
    <row r="16" spans="1:3" x14ac:dyDescent="0.25">
      <c r="A16" s="3" t="s">
        <v>56</v>
      </c>
      <c r="B16" s="4"/>
      <c r="C16" s="4"/>
    </row>
    <row r="17" spans="1:3" x14ac:dyDescent="0.25">
      <c r="A17" s="5" t="s">
        <v>57</v>
      </c>
      <c r="B17" s="24">
        <f>SUM('Weekly Log'!$H$6:$H$205)</f>
        <v>0</v>
      </c>
    </row>
    <row r="18" spans="1:3" x14ac:dyDescent="0.25">
      <c r="A18" s="5" t="s">
        <v>40</v>
      </c>
      <c r="B18" s="24">
        <f>B6/Setup!B14</f>
        <v>0</v>
      </c>
      <c r="C18" s="2" t="s">
        <v>58</v>
      </c>
    </row>
    <row r="19" spans="1:3" x14ac:dyDescent="0.25">
      <c r="A19" s="5" t="s">
        <v>41</v>
      </c>
      <c r="B19" s="26">
        <f>B17-B18</f>
        <v>0</v>
      </c>
      <c r="C19" s="2" t="s">
        <v>59</v>
      </c>
    </row>
    <row r="20" spans="1:3" x14ac:dyDescent="0.25">
      <c r="A20" s="22" t="s">
        <v>60</v>
      </c>
      <c r="B20" s="27" t="str">
        <f>IF(B17=0,"No supervision logged","1:"&amp;TEXT(B6/B17,"0.0"))</f>
        <v>No supervision logged</v>
      </c>
      <c r="C20" s="2" t="s">
        <v>61</v>
      </c>
    </row>
    <row r="21" spans="1:3" x14ac:dyDescent="0.25">
      <c r="A21" s="22" t="s">
        <v>42</v>
      </c>
      <c r="B21" s="27" t="str">
        <f>IF(B6=0,"",IF(B19&gt;=0,"On track","Behind: add supervision"))</f>
        <v/>
      </c>
    </row>
    <row r="23" spans="1:3" x14ac:dyDescent="0.25">
      <c r="A23" s="3" t="s">
        <v>62</v>
      </c>
      <c r="B23" s="4"/>
      <c r="C23" s="4"/>
    </row>
    <row r="24" spans="1:3" x14ac:dyDescent="0.25">
      <c r="A24" s="5" t="s">
        <v>63</v>
      </c>
      <c r="B24" s="28">
        <f>COUNT('Weekly Log'!$A$6:$A$205)</f>
        <v>0</v>
      </c>
    </row>
    <row r="25" spans="1:3" x14ac:dyDescent="0.25">
      <c r="A25" s="5" t="s">
        <v>64</v>
      </c>
      <c r="B25" s="24">
        <f>IF(B24=0,0,B6/B24)</f>
        <v>0</v>
      </c>
    </row>
    <row r="26" spans="1:3" x14ac:dyDescent="0.25">
      <c r="A26" s="5" t="s">
        <v>65</v>
      </c>
      <c r="B26" s="29" t="str">
        <f>IF(B24=0,"",MAX('Weekly Log'!$B$6:$B$205))</f>
        <v/>
      </c>
    </row>
    <row r="27" spans="1:3" x14ac:dyDescent="0.25">
      <c r="A27" s="22" t="s">
        <v>66</v>
      </c>
      <c r="B27" s="30" t="str">
        <f>IF(OR(B24=0,B25=0),"",IF(B7=0,"Complete!",B26+ROUNDUP(B7/B25,0)*7))</f>
        <v/>
      </c>
      <c r="C27" s="2" t="s">
        <v>67</v>
      </c>
    </row>
  </sheetData>
  <conditionalFormatting sqref="B8">
    <cfRule type="dataBar" priority="2">
      <dataBar>
        <cfvo type="num" val="0"/>
        <cfvo type="num" val="1"/>
        <color rgb="FF5B9AA0"/>
      </dataBar>
      <extLst>
        <ext xmlns:x14="http://schemas.microsoft.com/office/spreadsheetml/2009/9/main" uri="{B025F937-C7B1-47D3-B67F-A62EFF666E3E}">
          <x14:id>{6272A8FF-D049-437F-A4E3-10E25E8714F5}</x14:id>
        </ext>
      </extLst>
    </cfRule>
  </conditionalFormatting>
  <conditionalFormatting sqref="B21">
    <cfRule type="expression" dxfId="3" priority="3">
      <formula>LEFT($B$21,2)="On"</formula>
    </cfRule>
    <cfRule type="expression" dxfId="2" priority="4">
      <formula>LEFT($B$21,6)="Behind"</formula>
    </cfRule>
  </conditionalFormatting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72A8FF-D049-437F-A4E3-10E25E8714F5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5B9AA0"/>
            </x14:dataBar>
          </x14:cfRule>
          <xm:sqref>B8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8.7109375" defaultRowHeight="15" x14ac:dyDescent="0.25"/>
  <cols>
    <col min="1" max="1" width="10" customWidth="1"/>
    <col min="2" max="3" width="14" customWidth="1"/>
    <col min="4" max="6" width="12" customWidth="1"/>
    <col min="7" max="7" width="14" customWidth="1"/>
    <col min="8" max="9" width="13" customWidth="1"/>
    <col min="10" max="10" width="14" customWidth="1"/>
    <col min="11" max="11" width="12" customWidth="1"/>
    <col min="12" max="12" width="14" customWidth="1"/>
    <col min="13" max="13" width="18" customWidth="1"/>
    <col min="14" max="14" width="16" customWidth="1"/>
  </cols>
  <sheetData>
    <row r="1" spans="1:14" ht="20.25" x14ac:dyDescent="0.3">
      <c r="A1" s="1" t="s">
        <v>98</v>
      </c>
    </row>
    <row r="2" spans="1:14" x14ac:dyDescent="0.25">
      <c r="A2" s="2" t="s">
        <v>68</v>
      </c>
    </row>
    <row r="4" spans="1:14" ht="42" customHeight="1" x14ac:dyDescent="0.25">
      <c r="A4" s="10" t="s">
        <v>69</v>
      </c>
      <c r="B4" s="10" t="s">
        <v>70</v>
      </c>
      <c r="C4" s="10" t="s">
        <v>71</v>
      </c>
      <c r="D4" s="10" t="s">
        <v>72</v>
      </c>
      <c r="E4" s="10" t="s">
        <v>33</v>
      </c>
      <c r="F4" s="10" t="s">
        <v>47</v>
      </c>
      <c r="G4" s="10" t="s">
        <v>73</v>
      </c>
      <c r="H4" s="10" t="s">
        <v>74</v>
      </c>
      <c r="I4" s="10" t="s">
        <v>75</v>
      </c>
      <c r="J4" s="10" t="s">
        <v>76</v>
      </c>
      <c r="K4" s="10" t="s">
        <v>77</v>
      </c>
      <c r="L4" s="10" t="s">
        <v>38</v>
      </c>
      <c r="M4" s="10" t="s">
        <v>78</v>
      </c>
      <c r="N4" s="10" t="s">
        <v>79</v>
      </c>
    </row>
    <row r="5" spans="1:14" x14ac:dyDescent="0.25">
      <c r="A5" s="31" t="s">
        <v>80</v>
      </c>
      <c r="B5" s="15" t="str">
        <f>IF(Setup!$B$9="","",EDATE(Setup!$B$9,0))</f>
        <v/>
      </c>
      <c r="C5" s="15" t="str">
        <f t="shared" ref="C5:C20" si="0">IF(B5="","",EDATE(B5,3)-1)</f>
        <v/>
      </c>
      <c r="D5" s="17" t="str">
        <f>IF($B5="","",SUMIFS('Weekly Log'!$C$6:$C$205,'Weekly Log'!$A$6:$A$205,"&gt;="&amp;$B5,'Weekly Log'!$A$6:$A$205,"&lt;="&amp;$C5))</f>
        <v/>
      </c>
      <c r="E5" s="17" t="str">
        <f>IF($B5="","",SUMIFS('Weekly Log'!$D$6:$D$205,'Weekly Log'!$A$6:$A$205,"&gt;="&amp;$B5,'Weekly Log'!$A$6:$A$205,"&lt;="&amp;$C5))</f>
        <v/>
      </c>
      <c r="F5" s="17" t="str">
        <f>IF($B5="","",SUMIFS('Weekly Log'!$G$6:$G$205,'Weekly Log'!$A$6:$A$205,"&gt;="&amp;$B5,'Weekly Log'!$A$6:$A$205,"&lt;="&amp;$C5))</f>
        <v/>
      </c>
      <c r="G5" s="17" t="str">
        <f>IF($B5="","",SUMIFS('Weekly Log'!$E$6:$E$205,'Weekly Log'!$A$6:$A$205,"&gt;="&amp;$B5,'Weekly Log'!$A$6:$A$205,"&lt;="&amp;$C5))</f>
        <v/>
      </c>
      <c r="H5" s="17" t="str">
        <f>IF($B5="","",SUMIFS('Weekly Log'!$F$6:$F$205,'Weekly Log'!$A$6:$A$205,"&gt;="&amp;$B5,'Weekly Log'!$A$6:$A$205,"&lt;="&amp;$C5))</f>
        <v/>
      </c>
      <c r="I5" s="17" t="str">
        <f t="shared" ref="I5:I20" si="1">IF($B5="","",G5+H5)</f>
        <v/>
      </c>
      <c r="J5" s="19" t="str">
        <f t="shared" ref="J5:J20" si="2">IF(OR($B5="",F5=0),"",IF(I5=0,"None logged","1:"&amp;TEXT(F5/I5,"0.0")))</f>
        <v/>
      </c>
      <c r="K5" s="19" t="str">
        <f>IF(OR($B5="",F5=0),"",IF(I5&gt;=F5/Setup!$B$14,"Yes","No"))</f>
        <v/>
      </c>
      <c r="L5" s="17" t="str">
        <f>IF($B5="","",SUM(F$5:F5))</f>
        <v/>
      </c>
      <c r="M5" s="14"/>
      <c r="N5" s="20"/>
    </row>
    <row r="6" spans="1:14" x14ac:dyDescent="0.25">
      <c r="A6" s="31" t="s">
        <v>81</v>
      </c>
      <c r="B6" s="15" t="str">
        <f>IF(Setup!$B$9="","",EDATE(Setup!$B$9,3))</f>
        <v/>
      </c>
      <c r="C6" s="15" t="str">
        <f t="shared" si="0"/>
        <v/>
      </c>
      <c r="D6" s="17" t="str">
        <f>IF($B6="","",SUMIFS('Weekly Log'!$C$6:$C$205,'Weekly Log'!$A$6:$A$205,"&gt;="&amp;$B6,'Weekly Log'!$A$6:$A$205,"&lt;="&amp;$C6))</f>
        <v/>
      </c>
      <c r="E6" s="17" t="str">
        <f>IF($B6="","",SUMIFS('Weekly Log'!$D$6:$D$205,'Weekly Log'!$A$6:$A$205,"&gt;="&amp;$B6,'Weekly Log'!$A$6:$A$205,"&lt;="&amp;$C6))</f>
        <v/>
      </c>
      <c r="F6" s="17" t="str">
        <f>IF($B6="","",SUMIFS('Weekly Log'!$G$6:$G$205,'Weekly Log'!$A$6:$A$205,"&gt;="&amp;$B6,'Weekly Log'!$A$6:$A$205,"&lt;="&amp;$C6))</f>
        <v/>
      </c>
      <c r="G6" s="17" t="str">
        <f>IF($B6="","",SUMIFS('Weekly Log'!$E$6:$E$205,'Weekly Log'!$A$6:$A$205,"&gt;="&amp;$B6,'Weekly Log'!$A$6:$A$205,"&lt;="&amp;$C6))</f>
        <v/>
      </c>
      <c r="H6" s="17" t="str">
        <f>IF($B6="","",SUMIFS('Weekly Log'!$F$6:$F$205,'Weekly Log'!$A$6:$A$205,"&gt;="&amp;$B6,'Weekly Log'!$A$6:$A$205,"&lt;="&amp;$C6))</f>
        <v/>
      </c>
      <c r="I6" s="17" t="str">
        <f t="shared" si="1"/>
        <v/>
      </c>
      <c r="J6" s="19" t="str">
        <f t="shared" si="2"/>
        <v/>
      </c>
      <c r="K6" s="19" t="str">
        <f>IF(OR($B6="",F6=0),"",IF(I6&gt;=F6/Setup!$B$14,"Yes","No"))</f>
        <v/>
      </c>
      <c r="L6" s="17" t="str">
        <f>IF($B6="","",SUM(F$5:F6))</f>
        <v/>
      </c>
      <c r="M6" s="14"/>
      <c r="N6" s="20"/>
    </row>
    <row r="7" spans="1:14" x14ac:dyDescent="0.25">
      <c r="A7" s="31" t="s">
        <v>82</v>
      </c>
      <c r="B7" s="15" t="str">
        <f>IF(Setup!$B$9="","",EDATE(Setup!$B$9,6))</f>
        <v/>
      </c>
      <c r="C7" s="15" t="str">
        <f t="shared" si="0"/>
        <v/>
      </c>
      <c r="D7" s="17" t="str">
        <f>IF($B7="","",SUMIFS('Weekly Log'!$C$6:$C$205,'Weekly Log'!$A$6:$A$205,"&gt;="&amp;$B7,'Weekly Log'!$A$6:$A$205,"&lt;="&amp;$C7))</f>
        <v/>
      </c>
      <c r="E7" s="17" t="str">
        <f>IF($B7="","",SUMIFS('Weekly Log'!$D$6:$D$205,'Weekly Log'!$A$6:$A$205,"&gt;="&amp;$B7,'Weekly Log'!$A$6:$A$205,"&lt;="&amp;$C7))</f>
        <v/>
      </c>
      <c r="F7" s="17" t="str">
        <f>IF($B7="","",SUMIFS('Weekly Log'!$G$6:$G$205,'Weekly Log'!$A$6:$A$205,"&gt;="&amp;$B7,'Weekly Log'!$A$6:$A$205,"&lt;="&amp;$C7))</f>
        <v/>
      </c>
      <c r="G7" s="17" t="str">
        <f>IF($B7="","",SUMIFS('Weekly Log'!$E$6:$E$205,'Weekly Log'!$A$6:$A$205,"&gt;="&amp;$B7,'Weekly Log'!$A$6:$A$205,"&lt;="&amp;$C7))</f>
        <v/>
      </c>
      <c r="H7" s="17" t="str">
        <f>IF($B7="","",SUMIFS('Weekly Log'!$F$6:$F$205,'Weekly Log'!$A$6:$A$205,"&gt;="&amp;$B7,'Weekly Log'!$A$6:$A$205,"&lt;="&amp;$C7))</f>
        <v/>
      </c>
      <c r="I7" s="17" t="str">
        <f t="shared" si="1"/>
        <v/>
      </c>
      <c r="J7" s="19" t="str">
        <f t="shared" si="2"/>
        <v/>
      </c>
      <c r="K7" s="19" t="str">
        <f>IF(OR($B7="",F7=0),"",IF(I7&gt;=F7/Setup!$B$14,"Yes","No"))</f>
        <v/>
      </c>
      <c r="L7" s="17" t="str">
        <f>IF($B7="","",SUM(F$5:F7))</f>
        <v/>
      </c>
      <c r="M7" s="14"/>
      <c r="N7" s="20"/>
    </row>
    <row r="8" spans="1:14" x14ac:dyDescent="0.25">
      <c r="A8" s="31" t="s">
        <v>83</v>
      </c>
      <c r="B8" s="15" t="str">
        <f>IF(Setup!$B$9="","",EDATE(Setup!$B$9,9))</f>
        <v/>
      </c>
      <c r="C8" s="15" t="str">
        <f t="shared" si="0"/>
        <v/>
      </c>
      <c r="D8" s="17" t="str">
        <f>IF($B8="","",SUMIFS('Weekly Log'!$C$6:$C$205,'Weekly Log'!$A$6:$A$205,"&gt;="&amp;$B8,'Weekly Log'!$A$6:$A$205,"&lt;="&amp;$C8))</f>
        <v/>
      </c>
      <c r="E8" s="17" t="str">
        <f>IF($B8="","",SUMIFS('Weekly Log'!$D$6:$D$205,'Weekly Log'!$A$6:$A$205,"&gt;="&amp;$B8,'Weekly Log'!$A$6:$A$205,"&lt;="&amp;$C8))</f>
        <v/>
      </c>
      <c r="F8" s="17" t="str">
        <f>IF($B8="","",SUMIFS('Weekly Log'!$G$6:$G$205,'Weekly Log'!$A$6:$A$205,"&gt;="&amp;$B8,'Weekly Log'!$A$6:$A$205,"&lt;="&amp;$C8))</f>
        <v/>
      </c>
      <c r="G8" s="17" t="str">
        <f>IF($B8="","",SUMIFS('Weekly Log'!$E$6:$E$205,'Weekly Log'!$A$6:$A$205,"&gt;="&amp;$B8,'Weekly Log'!$A$6:$A$205,"&lt;="&amp;$C8))</f>
        <v/>
      </c>
      <c r="H8" s="17" t="str">
        <f>IF($B8="","",SUMIFS('Weekly Log'!$F$6:$F$205,'Weekly Log'!$A$6:$A$205,"&gt;="&amp;$B8,'Weekly Log'!$A$6:$A$205,"&lt;="&amp;$C8))</f>
        <v/>
      </c>
      <c r="I8" s="17" t="str">
        <f t="shared" si="1"/>
        <v/>
      </c>
      <c r="J8" s="19" t="str">
        <f t="shared" si="2"/>
        <v/>
      </c>
      <c r="K8" s="19" t="str">
        <f>IF(OR($B8="",F8=0),"",IF(I8&gt;=F8/Setup!$B$14,"Yes","No"))</f>
        <v/>
      </c>
      <c r="L8" s="17" t="str">
        <f>IF($B8="","",SUM(F$5:F8))</f>
        <v/>
      </c>
      <c r="M8" s="14"/>
      <c r="N8" s="20"/>
    </row>
    <row r="9" spans="1:14" x14ac:dyDescent="0.25">
      <c r="A9" s="31" t="s">
        <v>84</v>
      </c>
      <c r="B9" s="15" t="str">
        <f>IF(Setup!$B$9="","",EDATE(Setup!$B$9,12))</f>
        <v/>
      </c>
      <c r="C9" s="15" t="str">
        <f t="shared" si="0"/>
        <v/>
      </c>
      <c r="D9" s="17" t="str">
        <f>IF($B9="","",SUMIFS('Weekly Log'!$C$6:$C$205,'Weekly Log'!$A$6:$A$205,"&gt;="&amp;$B9,'Weekly Log'!$A$6:$A$205,"&lt;="&amp;$C9))</f>
        <v/>
      </c>
      <c r="E9" s="17" t="str">
        <f>IF($B9="","",SUMIFS('Weekly Log'!$D$6:$D$205,'Weekly Log'!$A$6:$A$205,"&gt;="&amp;$B9,'Weekly Log'!$A$6:$A$205,"&lt;="&amp;$C9))</f>
        <v/>
      </c>
      <c r="F9" s="17" t="str">
        <f>IF($B9="","",SUMIFS('Weekly Log'!$G$6:$G$205,'Weekly Log'!$A$6:$A$205,"&gt;="&amp;$B9,'Weekly Log'!$A$6:$A$205,"&lt;="&amp;$C9))</f>
        <v/>
      </c>
      <c r="G9" s="17" t="str">
        <f>IF($B9="","",SUMIFS('Weekly Log'!$E$6:$E$205,'Weekly Log'!$A$6:$A$205,"&gt;="&amp;$B9,'Weekly Log'!$A$6:$A$205,"&lt;="&amp;$C9))</f>
        <v/>
      </c>
      <c r="H9" s="17" t="str">
        <f>IF($B9="","",SUMIFS('Weekly Log'!$F$6:$F$205,'Weekly Log'!$A$6:$A$205,"&gt;="&amp;$B9,'Weekly Log'!$A$6:$A$205,"&lt;="&amp;$C9))</f>
        <v/>
      </c>
      <c r="I9" s="17" t="str">
        <f t="shared" si="1"/>
        <v/>
      </c>
      <c r="J9" s="19" t="str">
        <f t="shared" si="2"/>
        <v/>
      </c>
      <c r="K9" s="19" t="str">
        <f>IF(OR($B9="",F9=0),"",IF(I9&gt;=F9/Setup!$B$14,"Yes","No"))</f>
        <v/>
      </c>
      <c r="L9" s="17" t="str">
        <f>IF($B9="","",SUM(F$5:F9))</f>
        <v/>
      </c>
      <c r="M9" s="14"/>
      <c r="N9" s="20"/>
    </row>
    <row r="10" spans="1:14" x14ac:dyDescent="0.25">
      <c r="A10" s="31" t="s">
        <v>85</v>
      </c>
      <c r="B10" s="15" t="str">
        <f>IF(Setup!$B$9="","",EDATE(Setup!$B$9,15))</f>
        <v/>
      </c>
      <c r="C10" s="15" t="str">
        <f t="shared" si="0"/>
        <v/>
      </c>
      <c r="D10" s="17" t="str">
        <f>IF($B10="","",SUMIFS('Weekly Log'!$C$6:$C$205,'Weekly Log'!$A$6:$A$205,"&gt;="&amp;$B10,'Weekly Log'!$A$6:$A$205,"&lt;="&amp;$C10))</f>
        <v/>
      </c>
      <c r="E10" s="17" t="str">
        <f>IF($B10="","",SUMIFS('Weekly Log'!$D$6:$D$205,'Weekly Log'!$A$6:$A$205,"&gt;="&amp;$B10,'Weekly Log'!$A$6:$A$205,"&lt;="&amp;$C10))</f>
        <v/>
      </c>
      <c r="F10" s="17" t="str">
        <f>IF($B10="","",SUMIFS('Weekly Log'!$G$6:$G$205,'Weekly Log'!$A$6:$A$205,"&gt;="&amp;$B10,'Weekly Log'!$A$6:$A$205,"&lt;="&amp;$C10))</f>
        <v/>
      </c>
      <c r="G10" s="17" t="str">
        <f>IF($B10="","",SUMIFS('Weekly Log'!$E$6:$E$205,'Weekly Log'!$A$6:$A$205,"&gt;="&amp;$B10,'Weekly Log'!$A$6:$A$205,"&lt;="&amp;$C10))</f>
        <v/>
      </c>
      <c r="H10" s="17" t="str">
        <f>IF($B10="","",SUMIFS('Weekly Log'!$F$6:$F$205,'Weekly Log'!$A$6:$A$205,"&gt;="&amp;$B10,'Weekly Log'!$A$6:$A$205,"&lt;="&amp;$C10))</f>
        <v/>
      </c>
      <c r="I10" s="17" t="str">
        <f t="shared" si="1"/>
        <v/>
      </c>
      <c r="J10" s="19" t="str">
        <f t="shared" si="2"/>
        <v/>
      </c>
      <c r="K10" s="19" t="str">
        <f>IF(OR($B10="",F10=0),"",IF(I10&gt;=F10/Setup!$B$14,"Yes","No"))</f>
        <v/>
      </c>
      <c r="L10" s="17" t="str">
        <f>IF($B10="","",SUM(F$5:F10))</f>
        <v/>
      </c>
      <c r="M10" s="14"/>
      <c r="N10" s="20"/>
    </row>
    <row r="11" spans="1:14" x14ac:dyDescent="0.25">
      <c r="A11" s="31" t="s">
        <v>86</v>
      </c>
      <c r="B11" s="15" t="str">
        <f>IF(Setup!$B$9="","",EDATE(Setup!$B$9,18))</f>
        <v/>
      </c>
      <c r="C11" s="15" t="str">
        <f t="shared" si="0"/>
        <v/>
      </c>
      <c r="D11" s="17" t="str">
        <f>IF($B11="","",SUMIFS('Weekly Log'!$C$6:$C$205,'Weekly Log'!$A$6:$A$205,"&gt;="&amp;$B11,'Weekly Log'!$A$6:$A$205,"&lt;="&amp;$C11))</f>
        <v/>
      </c>
      <c r="E11" s="17" t="str">
        <f>IF($B11="","",SUMIFS('Weekly Log'!$D$6:$D$205,'Weekly Log'!$A$6:$A$205,"&gt;="&amp;$B11,'Weekly Log'!$A$6:$A$205,"&lt;="&amp;$C11))</f>
        <v/>
      </c>
      <c r="F11" s="17" t="str">
        <f>IF($B11="","",SUMIFS('Weekly Log'!$G$6:$G$205,'Weekly Log'!$A$6:$A$205,"&gt;="&amp;$B11,'Weekly Log'!$A$6:$A$205,"&lt;="&amp;$C11))</f>
        <v/>
      </c>
      <c r="G11" s="17" t="str">
        <f>IF($B11="","",SUMIFS('Weekly Log'!$E$6:$E$205,'Weekly Log'!$A$6:$A$205,"&gt;="&amp;$B11,'Weekly Log'!$A$6:$A$205,"&lt;="&amp;$C11))</f>
        <v/>
      </c>
      <c r="H11" s="17" t="str">
        <f>IF($B11="","",SUMIFS('Weekly Log'!$F$6:$F$205,'Weekly Log'!$A$6:$A$205,"&gt;="&amp;$B11,'Weekly Log'!$A$6:$A$205,"&lt;="&amp;$C11))</f>
        <v/>
      </c>
      <c r="I11" s="17" t="str">
        <f t="shared" si="1"/>
        <v/>
      </c>
      <c r="J11" s="19" t="str">
        <f t="shared" si="2"/>
        <v/>
      </c>
      <c r="K11" s="19" t="str">
        <f>IF(OR($B11="",F11=0),"",IF(I11&gt;=F11/Setup!$B$14,"Yes","No"))</f>
        <v/>
      </c>
      <c r="L11" s="17" t="str">
        <f>IF($B11="","",SUM(F$5:F11))</f>
        <v/>
      </c>
      <c r="M11" s="14"/>
      <c r="N11" s="20"/>
    </row>
    <row r="12" spans="1:14" x14ac:dyDescent="0.25">
      <c r="A12" s="31" t="s">
        <v>87</v>
      </c>
      <c r="B12" s="15" t="str">
        <f>IF(Setup!$B$9="","",EDATE(Setup!$B$9,21))</f>
        <v/>
      </c>
      <c r="C12" s="15" t="str">
        <f t="shared" si="0"/>
        <v/>
      </c>
      <c r="D12" s="17" t="str">
        <f>IF($B12="","",SUMIFS('Weekly Log'!$C$6:$C$205,'Weekly Log'!$A$6:$A$205,"&gt;="&amp;$B12,'Weekly Log'!$A$6:$A$205,"&lt;="&amp;$C12))</f>
        <v/>
      </c>
      <c r="E12" s="17" t="str">
        <f>IF($B12="","",SUMIFS('Weekly Log'!$D$6:$D$205,'Weekly Log'!$A$6:$A$205,"&gt;="&amp;$B12,'Weekly Log'!$A$6:$A$205,"&lt;="&amp;$C12))</f>
        <v/>
      </c>
      <c r="F12" s="17" t="str">
        <f>IF($B12="","",SUMIFS('Weekly Log'!$G$6:$G$205,'Weekly Log'!$A$6:$A$205,"&gt;="&amp;$B12,'Weekly Log'!$A$6:$A$205,"&lt;="&amp;$C12))</f>
        <v/>
      </c>
      <c r="G12" s="17" t="str">
        <f>IF($B12="","",SUMIFS('Weekly Log'!$E$6:$E$205,'Weekly Log'!$A$6:$A$205,"&gt;="&amp;$B12,'Weekly Log'!$A$6:$A$205,"&lt;="&amp;$C12))</f>
        <v/>
      </c>
      <c r="H12" s="17" t="str">
        <f>IF($B12="","",SUMIFS('Weekly Log'!$F$6:$F$205,'Weekly Log'!$A$6:$A$205,"&gt;="&amp;$B12,'Weekly Log'!$A$6:$A$205,"&lt;="&amp;$C12))</f>
        <v/>
      </c>
      <c r="I12" s="17" t="str">
        <f t="shared" si="1"/>
        <v/>
      </c>
      <c r="J12" s="19" t="str">
        <f t="shared" si="2"/>
        <v/>
      </c>
      <c r="K12" s="19" t="str">
        <f>IF(OR($B12="",F12=0),"",IF(I12&gt;=F12/Setup!$B$14,"Yes","No"))</f>
        <v/>
      </c>
      <c r="L12" s="17" t="str">
        <f>IF($B12="","",SUM(F$5:F12))</f>
        <v/>
      </c>
      <c r="M12" s="14"/>
      <c r="N12" s="20"/>
    </row>
    <row r="13" spans="1:14" x14ac:dyDescent="0.25">
      <c r="A13" s="31" t="s">
        <v>88</v>
      </c>
      <c r="B13" s="15" t="str">
        <f>IF(Setup!$B$9="","",EDATE(Setup!$B$9,24))</f>
        <v/>
      </c>
      <c r="C13" s="15" t="str">
        <f t="shared" si="0"/>
        <v/>
      </c>
      <c r="D13" s="17" t="str">
        <f>IF($B13="","",SUMIFS('Weekly Log'!$C$6:$C$205,'Weekly Log'!$A$6:$A$205,"&gt;="&amp;$B13,'Weekly Log'!$A$6:$A$205,"&lt;="&amp;$C13))</f>
        <v/>
      </c>
      <c r="E13" s="17" t="str">
        <f>IF($B13="","",SUMIFS('Weekly Log'!$D$6:$D$205,'Weekly Log'!$A$6:$A$205,"&gt;="&amp;$B13,'Weekly Log'!$A$6:$A$205,"&lt;="&amp;$C13))</f>
        <v/>
      </c>
      <c r="F13" s="17" t="str">
        <f>IF($B13="","",SUMIFS('Weekly Log'!$G$6:$G$205,'Weekly Log'!$A$6:$A$205,"&gt;="&amp;$B13,'Weekly Log'!$A$6:$A$205,"&lt;="&amp;$C13))</f>
        <v/>
      </c>
      <c r="G13" s="17" t="str">
        <f>IF($B13="","",SUMIFS('Weekly Log'!$E$6:$E$205,'Weekly Log'!$A$6:$A$205,"&gt;="&amp;$B13,'Weekly Log'!$A$6:$A$205,"&lt;="&amp;$C13))</f>
        <v/>
      </c>
      <c r="H13" s="17" t="str">
        <f>IF($B13="","",SUMIFS('Weekly Log'!$F$6:$F$205,'Weekly Log'!$A$6:$A$205,"&gt;="&amp;$B13,'Weekly Log'!$A$6:$A$205,"&lt;="&amp;$C13))</f>
        <v/>
      </c>
      <c r="I13" s="17" t="str">
        <f t="shared" si="1"/>
        <v/>
      </c>
      <c r="J13" s="19" t="str">
        <f t="shared" si="2"/>
        <v/>
      </c>
      <c r="K13" s="19" t="str">
        <f>IF(OR($B13="",F13=0),"",IF(I13&gt;=F13/Setup!$B$14,"Yes","No"))</f>
        <v/>
      </c>
      <c r="L13" s="17" t="str">
        <f>IF($B13="","",SUM(F$5:F13))</f>
        <v/>
      </c>
      <c r="M13" s="14"/>
      <c r="N13" s="20"/>
    </row>
    <row r="14" spans="1:14" x14ac:dyDescent="0.25">
      <c r="A14" s="31" t="s">
        <v>89</v>
      </c>
      <c r="B14" s="15" t="str">
        <f>IF(Setup!$B$9="","",EDATE(Setup!$B$9,27))</f>
        <v/>
      </c>
      <c r="C14" s="15" t="str">
        <f t="shared" si="0"/>
        <v/>
      </c>
      <c r="D14" s="17" t="str">
        <f>IF($B14="","",SUMIFS('Weekly Log'!$C$6:$C$205,'Weekly Log'!$A$6:$A$205,"&gt;="&amp;$B14,'Weekly Log'!$A$6:$A$205,"&lt;="&amp;$C14))</f>
        <v/>
      </c>
      <c r="E14" s="17" t="str">
        <f>IF($B14="","",SUMIFS('Weekly Log'!$D$6:$D$205,'Weekly Log'!$A$6:$A$205,"&gt;="&amp;$B14,'Weekly Log'!$A$6:$A$205,"&lt;="&amp;$C14))</f>
        <v/>
      </c>
      <c r="F14" s="17" t="str">
        <f>IF($B14="","",SUMIFS('Weekly Log'!$G$6:$G$205,'Weekly Log'!$A$6:$A$205,"&gt;="&amp;$B14,'Weekly Log'!$A$6:$A$205,"&lt;="&amp;$C14))</f>
        <v/>
      </c>
      <c r="G14" s="17" t="str">
        <f>IF($B14="","",SUMIFS('Weekly Log'!$E$6:$E$205,'Weekly Log'!$A$6:$A$205,"&gt;="&amp;$B14,'Weekly Log'!$A$6:$A$205,"&lt;="&amp;$C14))</f>
        <v/>
      </c>
      <c r="H14" s="17" t="str">
        <f>IF($B14="","",SUMIFS('Weekly Log'!$F$6:$F$205,'Weekly Log'!$A$6:$A$205,"&gt;="&amp;$B14,'Weekly Log'!$A$6:$A$205,"&lt;="&amp;$C14))</f>
        <v/>
      </c>
      <c r="I14" s="17" t="str">
        <f t="shared" si="1"/>
        <v/>
      </c>
      <c r="J14" s="19" t="str">
        <f t="shared" si="2"/>
        <v/>
      </c>
      <c r="K14" s="19" t="str">
        <f>IF(OR($B14="",F14=0),"",IF(I14&gt;=F14/Setup!$B$14,"Yes","No"))</f>
        <v/>
      </c>
      <c r="L14" s="17" t="str">
        <f>IF($B14="","",SUM(F$5:F14))</f>
        <v/>
      </c>
      <c r="M14" s="14"/>
      <c r="N14" s="20"/>
    </row>
    <row r="15" spans="1:14" x14ac:dyDescent="0.25">
      <c r="A15" s="31" t="s">
        <v>90</v>
      </c>
      <c r="B15" s="15" t="str">
        <f>IF(Setup!$B$9="","",EDATE(Setup!$B$9,30))</f>
        <v/>
      </c>
      <c r="C15" s="15" t="str">
        <f t="shared" si="0"/>
        <v/>
      </c>
      <c r="D15" s="17" t="str">
        <f>IF($B15="","",SUMIFS('Weekly Log'!$C$6:$C$205,'Weekly Log'!$A$6:$A$205,"&gt;="&amp;$B15,'Weekly Log'!$A$6:$A$205,"&lt;="&amp;$C15))</f>
        <v/>
      </c>
      <c r="E15" s="17" t="str">
        <f>IF($B15="","",SUMIFS('Weekly Log'!$D$6:$D$205,'Weekly Log'!$A$6:$A$205,"&gt;="&amp;$B15,'Weekly Log'!$A$6:$A$205,"&lt;="&amp;$C15))</f>
        <v/>
      </c>
      <c r="F15" s="17" t="str">
        <f>IF($B15="","",SUMIFS('Weekly Log'!$G$6:$G$205,'Weekly Log'!$A$6:$A$205,"&gt;="&amp;$B15,'Weekly Log'!$A$6:$A$205,"&lt;="&amp;$C15))</f>
        <v/>
      </c>
      <c r="G15" s="17" t="str">
        <f>IF($B15="","",SUMIFS('Weekly Log'!$E$6:$E$205,'Weekly Log'!$A$6:$A$205,"&gt;="&amp;$B15,'Weekly Log'!$A$6:$A$205,"&lt;="&amp;$C15))</f>
        <v/>
      </c>
      <c r="H15" s="17" t="str">
        <f>IF($B15="","",SUMIFS('Weekly Log'!$F$6:$F$205,'Weekly Log'!$A$6:$A$205,"&gt;="&amp;$B15,'Weekly Log'!$A$6:$A$205,"&lt;="&amp;$C15))</f>
        <v/>
      </c>
      <c r="I15" s="17" t="str">
        <f t="shared" si="1"/>
        <v/>
      </c>
      <c r="J15" s="19" t="str">
        <f t="shared" si="2"/>
        <v/>
      </c>
      <c r="K15" s="19" t="str">
        <f>IF(OR($B15="",F15=0),"",IF(I15&gt;=F15/Setup!$B$14,"Yes","No"))</f>
        <v/>
      </c>
      <c r="L15" s="17" t="str">
        <f>IF($B15="","",SUM(F$5:F15))</f>
        <v/>
      </c>
      <c r="M15" s="14"/>
      <c r="N15" s="20"/>
    </row>
    <row r="16" spans="1:14" x14ac:dyDescent="0.25">
      <c r="A16" s="31" t="s">
        <v>91</v>
      </c>
      <c r="B16" s="15" t="str">
        <f>IF(Setup!$B$9="","",EDATE(Setup!$B$9,33))</f>
        <v/>
      </c>
      <c r="C16" s="15" t="str">
        <f t="shared" si="0"/>
        <v/>
      </c>
      <c r="D16" s="17" t="str">
        <f>IF($B16="","",SUMIFS('Weekly Log'!$C$6:$C$205,'Weekly Log'!$A$6:$A$205,"&gt;="&amp;$B16,'Weekly Log'!$A$6:$A$205,"&lt;="&amp;$C16))</f>
        <v/>
      </c>
      <c r="E16" s="17" t="str">
        <f>IF($B16="","",SUMIFS('Weekly Log'!$D$6:$D$205,'Weekly Log'!$A$6:$A$205,"&gt;="&amp;$B16,'Weekly Log'!$A$6:$A$205,"&lt;="&amp;$C16))</f>
        <v/>
      </c>
      <c r="F16" s="17" t="str">
        <f>IF($B16="","",SUMIFS('Weekly Log'!$G$6:$G$205,'Weekly Log'!$A$6:$A$205,"&gt;="&amp;$B16,'Weekly Log'!$A$6:$A$205,"&lt;="&amp;$C16))</f>
        <v/>
      </c>
      <c r="G16" s="17" t="str">
        <f>IF($B16="","",SUMIFS('Weekly Log'!$E$6:$E$205,'Weekly Log'!$A$6:$A$205,"&gt;="&amp;$B16,'Weekly Log'!$A$6:$A$205,"&lt;="&amp;$C16))</f>
        <v/>
      </c>
      <c r="H16" s="17" t="str">
        <f>IF($B16="","",SUMIFS('Weekly Log'!$F$6:$F$205,'Weekly Log'!$A$6:$A$205,"&gt;="&amp;$B16,'Weekly Log'!$A$6:$A$205,"&lt;="&amp;$C16))</f>
        <v/>
      </c>
      <c r="I16" s="17" t="str">
        <f t="shared" si="1"/>
        <v/>
      </c>
      <c r="J16" s="19" t="str">
        <f t="shared" si="2"/>
        <v/>
      </c>
      <c r="K16" s="19" t="str">
        <f>IF(OR($B16="",F16=0),"",IF(I16&gt;=F16/Setup!$B$14,"Yes","No"))</f>
        <v/>
      </c>
      <c r="L16" s="17" t="str">
        <f>IF($B16="","",SUM(F$5:F16))</f>
        <v/>
      </c>
      <c r="M16" s="14"/>
      <c r="N16" s="20"/>
    </row>
    <row r="17" spans="1:14" x14ac:dyDescent="0.25">
      <c r="A17" s="31" t="s">
        <v>92</v>
      </c>
      <c r="B17" s="15" t="str">
        <f>IF(Setup!$B$9="","",EDATE(Setup!$B$9,36))</f>
        <v/>
      </c>
      <c r="C17" s="15" t="str">
        <f t="shared" si="0"/>
        <v/>
      </c>
      <c r="D17" s="17" t="str">
        <f>IF($B17="","",SUMIFS('Weekly Log'!$C$6:$C$205,'Weekly Log'!$A$6:$A$205,"&gt;="&amp;$B17,'Weekly Log'!$A$6:$A$205,"&lt;="&amp;$C17))</f>
        <v/>
      </c>
      <c r="E17" s="17" t="str">
        <f>IF($B17="","",SUMIFS('Weekly Log'!$D$6:$D$205,'Weekly Log'!$A$6:$A$205,"&gt;="&amp;$B17,'Weekly Log'!$A$6:$A$205,"&lt;="&amp;$C17))</f>
        <v/>
      </c>
      <c r="F17" s="17" t="str">
        <f>IF($B17="","",SUMIFS('Weekly Log'!$G$6:$G$205,'Weekly Log'!$A$6:$A$205,"&gt;="&amp;$B17,'Weekly Log'!$A$6:$A$205,"&lt;="&amp;$C17))</f>
        <v/>
      </c>
      <c r="G17" s="17" t="str">
        <f>IF($B17="","",SUMIFS('Weekly Log'!$E$6:$E$205,'Weekly Log'!$A$6:$A$205,"&gt;="&amp;$B17,'Weekly Log'!$A$6:$A$205,"&lt;="&amp;$C17))</f>
        <v/>
      </c>
      <c r="H17" s="17" t="str">
        <f>IF($B17="","",SUMIFS('Weekly Log'!$F$6:$F$205,'Weekly Log'!$A$6:$A$205,"&gt;="&amp;$B17,'Weekly Log'!$A$6:$A$205,"&lt;="&amp;$C17))</f>
        <v/>
      </c>
      <c r="I17" s="17" t="str">
        <f t="shared" si="1"/>
        <v/>
      </c>
      <c r="J17" s="19" t="str">
        <f t="shared" si="2"/>
        <v/>
      </c>
      <c r="K17" s="19" t="str">
        <f>IF(OR($B17="",F17=0),"",IF(I17&gt;=F17/Setup!$B$14,"Yes","No"))</f>
        <v/>
      </c>
      <c r="L17" s="17" t="str">
        <f>IF($B17="","",SUM(F$5:F17))</f>
        <v/>
      </c>
      <c r="M17" s="14"/>
      <c r="N17" s="20"/>
    </row>
    <row r="18" spans="1:14" x14ac:dyDescent="0.25">
      <c r="A18" s="31" t="s">
        <v>93</v>
      </c>
      <c r="B18" s="15" t="str">
        <f>IF(Setup!$B$9="","",EDATE(Setup!$B$9,39))</f>
        <v/>
      </c>
      <c r="C18" s="15" t="str">
        <f t="shared" si="0"/>
        <v/>
      </c>
      <c r="D18" s="17" t="str">
        <f>IF($B18="","",SUMIFS('Weekly Log'!$C$6:$C$205,'Weekly Log'!$A$6:$A$205,"&gt;="&amp;$B18,'Weekly Log'!$A$6:$A$205,"&lt;="&amp;$C18))</f>
        <v/>
      </c>
      <c r="E18" s="17" t="str">
        <f>IF($B18="","",SUMIFS('Weekly Log'!$D$6:$D$205,'Weekly Log'!$A$6:$A$205,"&gt;="&amp;$B18,'Weekly Log'!$A$6:$A$205,"&lt;="&amp;$C18))</f>
        <v/>
      </c>
      <c r="F18" s="17" t="str">
        <f>IF($B18="","",SUMIFS('Weekly Log'!$G$6:$G$205,'Weekly Log'!$A$6:$A$205,"&gt;="&amp;$B18,'Weekly Log'!$A$6:$A$205,"&lt;="&amp;$C18))</f>
        <v/>
      </c>
      <c r="G18" s="17" t="str">
        <f>IF($B18="","",SUMIFS('Weekly Log'!$E$6:$E$205,'Weekly Log'!$A$6:$A$205,"&gt;="&amp;$B18,'Weekly Log'!$A$6:$A$205,"&lt;="&amp;$C18))</f>
        <v/>
      </c>
      <c r="H18" s="17" t="str">
        <f>IF($B18="","",SUMIFS('Weekly Log'!$F$6:$F$205,'Weekly Log'!$A$6:$A$205,"&gt;="&amp;$B18,'Weekly Log'!$A$6:$A$205,"&lt;="&amp;$C18))</f>
        <v/>
      </c>
      <c r="I18" s="17" t="str">
        <f t="shared" si="1"/>
        <v/>
      </c>
      <c r="J18" s="19" t="str">
        <f t="shared" si="2"/>
        <v/>
      </c>
      <c r="K18" s="19" t="str">
        <f>IF(OR($B18="",F18=0),"",IF(I18&gt;=F18/Setup!$B$14,"Yes","No"))</f>
        <v/>
      </c>
      <c r="L18" s="17" t="str">
        <f>IF($B18="","",SUM(F$5:F18))</f>
        <v/>
      </c>
      <c r="M18" s="14"/>
      <c r="N18" s="20"/>
    </row>
    <row r="19" spans="1:14" x14ac:dyDescent="0.25">
      <c r="A19" s="31" t="s">
        <v>94</v>
      </c>
      <c r="B19" s="15" t="str">
        <f>IF(Setup!$B$9="","",EDATE(Setup!$B$9,42))</f>
        <v/>
      </c>
      <c r="C19" s="15" t="str">
        <f t="shared" si="0"/>
        <v/>
      </c>
      <c r="D19" s="17" t="str">
        <f>IF($B19="","",SUMIFS('Weekly Log'!$C$6:$C$205,'Weekly Log'!$A$6:$A$205,"&gt;="&amp;$B19,'Weekly Log'!$A$6:$A$205,"&lt;="&amp;$C19))</f>
        <v/>
      </c>
      <c r="E19" s="17" t="str">
        <f>IF($B19="","",SUMIFS('Weekly Log'!$D$6:$D$205,'Weekly Log'!$A$6:$A$205,"&gt;="&amp;$B19,'Weekly Log'!$A$6:$A$205,"&lt;="&amp;$C19))</f>
        <v/>
      </c>
      <c r="F19" s="17" t="str">
        <f>IF($B19="","",SUMIFS('Weekly Log'!$G$6:$G$205,'Weekly Log'!$A$6:$A$205,"&gt;="&amp;$B19,'Weekly Log'!$A$6:$A$205,"&lt;="&amp;$C19))</f>
        <v/>
      </c>
      <c r="G19" s="17" t="str">
        <f>IF($B19="","",SUMIFS('Weekly Log'!$E$6:$E$205,'Weekly Log'!$A$6:$A$205,"&gt;="&amp;$B19,'Weekly Log'!$A$6:$A$205,"&lt;="&amp;$C19))</f>
        <v/>
      </c>
      <c r="H19" s="17" t="str">
        <f>IF($B19="","",SUMIFS('Weekly Log'!$F$6:$F$205,'Weekly Log'!$A$6:$A$205,"&gt;="&amp;$B19,'Weekly Log'!$A$6:$A$205,"&lt;="&amp;$C19))</f>
        <v/>
      </c>
      <c r="I19" s="17" t="str">
        <f t="shared" si="1"/>
        <v/>
      </c>
      <c r="J19" s="19" t="str">
        <f t="shared" si="2"/>
        <v/>
      </c>
      <c r="K19" s="19" t="str">
        <f>IF(OR($B19="",F19=0),"",IF(I19&gt;=F19/Setup!$B$14,"Yes","No"))</f>
        <v/>
      </c>
      <c r="L19" s="17" t="str">
        <f>IF($B19="","",SUM(F$5:F19))</f>
        <v/>
      </c>
      <c r="M19" s="14"/>
      <c r="N19" s="20"/>
    </row>
    <row r="20" spans="1:14" x14ac:dyDescent="0.25">
      <c r="A20" s="31" t="s">
        <v>95</v>
      </c>
      <c r="B20" s="15" t="str">
        <f>IF(Setup!$B$9="","",EDATE(Setup!$B$9,45))</f>
        <v/>
      </c>
      <c r="C20" s="15" t="str">
        <f t="shared" si="0"/>
        <v/>
      </c>
      <c r="D20" s="17" t="str">
        <f>IF($B20="","",SUMIFS('Weekly Log'!$C$6:$C$205,'Weekly Log'!$A$6:$A$205,"&gt;="&amp;$B20,'Weekly Log'!$A$6:$A$205,"&lt;="&amp;$C20))</f>
        <v/>
      </c>
      <c r="E20" s="17" t="str">
        <f>IF($B20="","",SUMIFS('Weekly Log'!$D$6:$D$205,'Weekly Log'!$A$6:$A$205,"&gt;="&amp;$B20,'Weekly Log'!$A$6:$A$205,"&lt;="&amp;$C20))</f>
        <v/>
      </c>
      <c r="F20" s="17" t="str">
        <f>IF($B20="","",SUMIFS('Weekly Log'!$G$6:$G$205,'Weekly Log'!$A$6:$A$205,"&gt;="&amp;$B20,'Weekly Log'!$A$6:$A$205,"&lt;="&amp;$C20))</f>
        <v/>
      </c>
      <c r="G20" s="17" t="str">
        <f>IF($B20="","",SUMIFS('Weekly Log'!$E$6:$E$205,'Weekly Log'!$A$6:$A$205,"&gt;="&amp;$B20,'Weekly Log'!$A$6:$A$205,"&lt;="&amp;$C20))</f>
        <v/>
      </c>
      <c r="H20" s="17" t="str">
        <f>IF($B20="","",SUMIFS('Weekly Log'!$F$6:$F$205,'Weekly Log'!$A$6:$A$205,"&gt;="&amp;$B20,'Weekly Log'!$A$6:$A$205,"&lt;="&amp;$C20))</f>
        <v/>
      </c>
      <c r="I20" s="17" t="str">
        <f t="shared" si="1"/>
        <v/>
      </c>
      <c r="J20" s="19" t="str">
        <f t="shared" si="2"/>
        <v/>
      </c>
      <c r="K20" s="19" t="str">
        <f>IF(OR($B20="",F20=0),"",IF(I20&gt;=F20/Setup!$B$14,"Yes","No"))</f>
        <v/>
      </c>
      <c r="L20" s="17" t="str">
        <f>IF($B20="","",SUM(F$5:F20))</f>
        <v/>
      </c>
      <c r="M20" s="14"/>
      <c r="N20" s="20"/>
    </row>
    <row r="21" spans="1:14" x14ac:dyDescent="0.25">
      <c r="A21" s="22" t="s">
        <v>96</v>
      </c>
      <c r="D21" s="32">
        <f t="shared" ref="D21:I21" si="3">SUM(D5:D20)</f>
        <v>0</v>
      </c>
      <c r="E21" s="32">
        <f t="shared" si="3"/>
        <v>0</v>
      </c>
      <c r="F21" s="32">
        <f t="shared" si="3"/>
        <v>0</v>
      </c>
      <c r="G21" s="32">
        <f t="shared" si="3"/>
        <v>0</v>
      </c>
      <c r="H21" s="32">
        <f t="shared" si="3"/>
        <v>0</v>
      </c>
      <c r="I21" s="32">
        <f t="shared" si="3"/>
        <v>0</v>
      </c>
    </row>
    <row r="23" spans="1:14" x14ac:dyDescent="0.25">
      <c r="A23" s="2" t="s">
        <v>97</v>
      </c>
    </row>
  </sheetData>
  <conditionalFormatting sqref="K5:K20">
    <cfRule type="cellIs" dxfId="1" priority="2" operator="equal">
      <formula>"Yes"</formula>
    </cfRule>
    <cfRule type="cellIs" dxfId="0" priority="3" operator="equal">
      <formula>"No"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Setup</vt:lpstr>
      <vt:lpstr>Weekly Log</vt:lpstr>
      <vt:lpstr>Dashboard</vt:lpstr>
      <vt:lpstr>Quarterly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Clare</cp:lastModifiedBy>
  <cp:revision>0</cp:revision>
  <dcterms:created xsi:type="dcterms:W3CDTF">2026-10-21T17:14:08Z</dcterms:created>
  <dcterms:modified xsi:type="dcterms:W3CDTF">2026-10-21T17:21:34Z</dcterms:modified>
  <dc:language>en-US</dc:language>
</cp:coreProperties>
</file>