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kariw\Downloads\Excel\Unit 8\Start Files\"/>
    </mc:Choice>
  </mc:AlternateContent>
  <xr:revisionPtr revIDLastSave="0" documentId="13_ncr:1_{EB000B57-23E1-4D67-B6E6-60942202FE65}" xr6:coauthVersionLast="47" xr6:coauthVersionMax="47" xr10:uidLastSave="{00000000-0000-0000-0000-000000000000}"/>
  <bookViews>
    <workbookView xWindow="-96" yWindow="-96" windowWidth="18192" windowHeight="11592" xr2:uid="{00000000-000D-0000-FFFF-FFFF00000000}"/>
  </bookViews>
  <sheets>
    <sheet name="Client Data" sheetId="2" r:id="rId1"/>
    <sheet name="Historical Data" sheetId="6" r:id="rId2"/>
  </sheets>
  <definedNames>
    <definedName name="_xlnm._FilterDatabase" localSheetId="0" hidden="1">'Client Data'!$A$3:$G$14</definedName>
    <definedName name="_xlchart.v1.0" hidden="1">'Historical Data'!$A$2:$B$13</definedName>
    <definedName name="_xlchart.v1.1" hidden="1">'Historical Data'!$D$1</definedName>
    <definedName name="_xlchart.v1.2" hidden="1">'Historical Data'!$D$2:$D$13</definedName>
    <definedName name="_xlnm.Criteria" localSheetId="0">'Client Data'!$A$18:$G$19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C5" i="6"/>
  <c r="C7" i="6"/>
  <c r="C9" i="6"/>
  <c r="C11" i="6"/>
  <c r="C13" i="6"/>
  <c r="C15" i="6"/>
  <c r="C17" i="6"/>
  <c r="C19" i="6"/>
  <c r="C21" i="6"/>
  <c r="C23" i="6"/>
  <c r="C25" i="6"/>
  <c r="C27" i="6"/>
  <c r="C29" i="6"/>
  <c r="C31" i="6"/>
  <c r="C33" i="6"/>
  <c r="C35" i="6"/>
  <c r="C37" i="6"/>
  <c r="C4" i="6"/>
  <c r="C6" i="6"/>
  <c r="C8" i="6"/>
  <c r="C10" i="6"/>
  <c r="C12" i="6"/>
  <c r="C14" i="6"/>
  <c r="C16" i="6"/>
  <c r="C18" i="6"/>
  <c r="C20" i="6"/>
  <c r="C22" i="6"/>
  <c r="C24" i="6"/>
  <c r="C26" i="6"/>
  <c r="C28" i="6"/>
  <c r="C30" i="6"/>
  <c r="C32" i="6"/>
  <c r="C34" i="6"/>
  <c r="C36" i="6"/>
</calcChain>
</file>

<file path=xl/sharedStrings.xml><?xml version="1.0" encoding="utf-8"?>
<sst xmlns="http://schemas.openxmlformats.org/spreadsheetml/2006/main" count="112" uniqueCount="74">
  <si>
    <t>Client Name</t>
  </si>
  <si>
    <t>Address</t>
  </si>
  <si>
    <t>Phone Number</t>
  </si>
  <si>
    <t>City</t>
  </si>
  <si>
    <t>Zip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</si>
  <si>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</si>
  <si>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</si>
  <si>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</si>
  <si>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</si>
  <si>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</si>
  <si>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</si>
  <si>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</si>
  <si>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</si>
  <si>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</si>
  <si>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</si>
  <si>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</si>
  <si>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</si>
  <si>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</si>
  <si>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</si>
  <si>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</si>
  <si>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</si>
  <si>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</si>
  <si>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</si>
  <si>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</si>
  <si>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</si>
  <si>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</si>
  <si>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</si>
  <si>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</si>
  <si>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</si>
  <si>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</si>
  <si>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</si>
  <si>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</si>
  <si>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</si>
  <si>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</si>
  <si>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</si>
  <si>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</si>
  <si>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</si>
  <si>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</si>
  <si>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</si>
  <si>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</si>
  <si>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</si>
  <si>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</si>
  <si>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</si>
  <si>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</si>
  <si>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</si>
  <si>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</si>
  <si>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</si>
  <si>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</si>
  <si>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</si>
  <si>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Alice White</t>
  </si>
  <si>
    <t>John Richards</t>
  </si>
  <si>
    <t>111 Beltrami Ave</t>
  </si>
  <si>
    <t>218-556-4001</t>
  </si>
  <si>
    <t>Red Lake</t>
  </si>
  <si>
    <t>Gross Revenue</t>
  </si>
  <si>
    <t>Total</t>
  </si>
  <si>
    <t>Year</t>
  </si>
  <si>
    <t>Order Month</t>
  </si>
  <si>
    <t>Sales</t>
  </si>
  <si>
    <t>Profit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</si>
  <si>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</si>
  <si>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</si>
  <si>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</si>
  <si>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</si>
  <si>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</si>
  <si>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</si>
  <si>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</si>
  <si>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</si>
  <si>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</si>
  <si>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</si>
  <si>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</si>
  <si>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</si>
  <si>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Blue River Software Client Information &amp; Revenue Estimates</t>
  </si>
  <si>
    <t>&gt;7000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</si>
</sst>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</cellStyleXfs>
  <cellXfs count="28">
    <xf numFmtId="0" fontId="0" fillId="0" borderId="0" xfId="0"/>
    <xf numFmtId="0" fontId="6" fillId="0" borderId="0" xfId="0" applyFont="1" applyAlignment="1">
      <alignment horizontal="left" indent="1"/>
    </xf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9" fillId="0" borderId="3" xfId="0" applyFont="1" applyBorder="1" applyAlignment="1">
      <alignment horizontal="left" indent="1"/>
    </xf>
    <xf numFmtId="0" fontId="9" fillId="0" borderId="0" xfId="0" applyFont="1" applyAlignment="1">
      <alignment horizontal="left" indent="1"/>
    </xf>
    <xf numFmtId="44" fontId="9" fillId="0" borderId="0" xfId="1" applyFont="1" applyAlignment="1">
      <alignment horizontal="left" indent="1"/>
    </xf>
    <xf numFmtId="44" fontId="9" fillId="0" borderId="9" xfId="0" applyNumberFormat="1" applyFont="1" applyBorder="1" applyAlignment="1">
      <alignment horizontal="left" indent="1"/>
    </xf>
    <xf numFmtId="0" fontId="9" fillId="0" borderId="10" xfId="0" applyFont="1" applyBorder="1" applyAlignment="1">
      <alignment horizontal="left" indent="1"/>
    </xf>
    <xf numFmtId="0" fontId="9" fillId="0" borderId="4" xfId="0" applyFont="1" applyBorder="1" applyAlignment="1">
      <alignment horizontal="left" indent="1"/>
    </xf>
    <xf numFmtId="44" fontId="9" fillId="0" borderId="4" xfId="1" applyFont="1" applyBorder="1" applyAlignment="1">
      <alignment horizontal="left" indent="1"/>
    </xf>
    <xf numFmtId="44" fontId="9" fillId="0" borderId="5" xfId="1" applyFont="1" applyBorder="1" applyAlignment="1">
      <alignment horizontal="left" indent="1"/>
    </xf>
    <xf numFmtId="0" fontId="9" fillId="0" borderId="0" xfId="0" applyFont="1"/>
    <xf numFmtId="0" fontId="4" fillId="0" borderId="0" xfId="4" applyFont="1" applyFill="1" applyBorder="1" applyAlignment="1">
      <alignment horizontal="left"/>
    </xf>
    <xf numFmtId="44" fontId="4" fillId="0" borderId="0" xfId="1" applyFont="1" applyFill="1" applyBorder="1" applyAlignment="1">
      <alignment horizontal="left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4" fontId="4" fillId="0" borderId="0" xfId="0" applyNumberFormat="1" applyFont="1" applyAlignment="1">
      <alignment horizontal="left"/>
    </xf>
    <xf numFmtId="0" fontId="5" fillId="0" borderId="0" xfId="2" applyFont="1" applyBorder="1" applyAlignment="1">
      <alignment horizontal="center"/>
    </xf>
    <xf numFmtId="0" fontId="5" fillId="0" borderId="0" xfId="3" applyFont="1" applyBorder="1" applyAlignment="1">
      <alignment horizontal="center"/>
    </xf>
  </cellXfs>
  <cellStyles count="5">
    <cellStyle name="20% - Accent2" xfId="4" builtinId="34"/>
    <cellStyle name="Currency" xfId="1" builtinId="4"/>
    <cellStyle name="Heading 1" xfId="2" builtinId="16"/>
    <cellStyle name="Heading 2" xfId="3" builtinId="17"/>
    <cellStyle name="Normal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8" tint="0.59996337778862885"/>
        </patternFill>
      </fill>
    </dxf>
    <dxf>
      <fill>
        <patternFill>
          <bgColor theme="4" tint="-0.499984740745262"/>
        </patternFill>
      </fill>
    </dxf>
  </dxfs>
  <tableStyles count="2" defaultTableStyle="TableStyleMedium2" defaultPivotStyle="PivotStyleLight16">
    <tableStyle name="Purple Table Style" pivot="0" count="1" xr9:uid="{1B6A0368-36B6-46B2-8FF4-A985E54B59D8}">
      <tableStyleElement type="headerRow" dxfId="20"/>
    </tableStyle>
    <tableStyle name="Table Style 1" pivot="0" count="1" xr9:uid="{1183EEFA-D703-40EE-83F7-5ED6BE87B8D5}">
      <tableStyleElement type="headerRow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History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'Historical Data'!$C$1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Data'!$C$2:$C$13</c:f>
              <c:numCache>
                <c:formatCode>_("$"* #,##0.00_);_("$"* \(#,##0.00\);_("$"* "-"??_);_(@_)</c:formatCode>
                <c:ptCount val="12"/>
                <c:pt idx="0">
                  <c:v>211000</c:v>
                </c:pt>
                <c:pt idx="1">
                  <c:v>232000</c:v>
                </c:pt>
                <c:pt idx="2">
                  <c:v>137150</c:v>
                </c:pt>
                <c:pt idx="3">
                  <c:v>150800</c:v>
                </c:pt>
                <c:pt idx="4">
                  <c:v>89147.5</c:v>
                </c:pt>
                <c:pt idx="5">
                  <c:v>98020</c:v>
                </c:pt>
                <c:pt idx="6">
                  <c:v>57945.875</c:v>
                </c:pt>
                <c:pt idx="7">
                  <c:v>63713</c:v>
                </c:pt>
                <c:pt idx="8">
                  <c:v>37664.818749999999</c:v>
                </c:pt>
                <c:pt idx="9">
                  <c:v>41413.450000000004</c:v>
                </c:pt>
                <c:pt idx="10">
                  <c:v>24482.132187499999</c:v>
                </c:pt>
                <c:pt idx="11">
                  <c:v>35201.432500000003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1F-494B-AB75-EB1DCD2172C8}"/>
            </c:ext>
          </c:extLst>
        </c:ser>
        <c:ser>
          <c:idx val="1"/>
          <c:order val="1"/>
          <c:tx>
            <c:strRef>
              <c:f>'Historical Data'!$D$1</c:f>
              <c:strCache>
                <c:ptCount val="1"/>
                <c:pt idx="0">
                  <c:v>Profit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Data'!$D$2:$D$13</c:f>
              <c:numCache>
                <c:formatCode>_("$"* #,##0.00_);_("$"* \(#,##0.00\);_("$"* "-"??_);_(@_)</c:formatCode>
                <c:ptCount val="12"/>
                <c:pt idx="0">
                  <c:v>217000</c:v>
                </c:pt>
                <c:pt idx="1">
                  <c:v>197000</c:v>
                </c:pt>
                <c:pt idx="2">
                  <c:v>128800</c:v>
                </c:pt>
                <c:pt idx="3">
                  <c:v>115800</c:v>
                </c:pt>
                <c:pt idx="4">
                  <c:v>71470</c:v>
                </c:pt>
                <c:pt idx="5">
                  <c:v>63020</c:v>
                </c:pt>
                <c:pt idx="6">
                  <c:v>34205.5</c:v>
                </c:pt>
                <c:pt idx="7">
                  <c:v>28713</c:v>
                </c:pt>
                <c:pt idx="8">
                  <c:v>9983.5750000000044</c:v>
                </c:pt>
                <c:pt idx="9">
                  <c:v>6413.4500000000044</c:v>
                </c:pt>
                <c:pt idx="10">
                  <c:v>-5760.6762499999968</c:v>
                </c:pt>
                <c:pt idx="11">
                  <c:v>201.43250000000262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1F-494B-AB75-EB1DCD217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8262416"/>
        <c:axId val="508262736"/>
      </c:lineChart>
      <c:catAx>
        <c:axId val="50826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262736"/>
        <c:crosses val="autoZero"/>
        <c:auto val="1"/>
        <c:lblAlgn val="ctr"/>
        <c:lblOffset val="100"/>
        <c:noMultiLvlLbl val="0"/>
      </c:catAx>
      <c:valAx>
        <c:axId val="50826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262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Sales History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'Historical Data'!$C$1</c:f>
              <c:strCache>
                <c:ptCount val="1"/>
                <c:pt idx="0">
                  <c:v>Sales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85000"/>
                    <a:satMod val="130000"/>
                  </a:schemeClr>
                </a:gs>
                <a:gs pos="34000">
                  <a:schemeClr val="accent1">
                    <a:shade val="87000"/>
                    <a:satMod val="125000"/>
                  </a:schemeClr>
                </a:gs>
                <a:gs pos="70000">
                  <a:schemeClr val="accent1">
                    <a:tint val="100000"/>
                    <a:shade val="90000"/>
                    <a:satMod val="130000"/>
                  </a:schemeClr>
                </a:gs>
                <a:gs pos="100000">
                  <a:schemeClr val="accent1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Data'!$C$2:$C$13</c:f>
              <c:numCache>
                <c:formatCode>_("$"* #,##0.00_);_("$"* \(#,##0.00\);_("$"* "-"??_);_(@_)</c:formatCode>
                <c:ptCount val="12"/>
                <c:pt idx="0">
                  <c:v>211000</c:v>
                </c:pt>
                <c:pt idx="1">
                  <c:v>232000</c:v>
                </c:pt>
                <c:pt idx="2">
                  <c:v>137150</c:v>
                </c:pt>
                <c:pt idx="3">
                  <c:v>150800</c:v>
                </c:pt>
                <c:pt idx="4">
                  <c:v>89147.5</c:v>
                </c:pt>
                <c:pt idx="5">
                  <c:v>98020</c:v>
                </c:pt>
                <c:pt idx="6">
                  <c:v>57945.875</c:v>
                </c:pt>
                <c:pt idx="7">
                  <c:v>63713</c:v>
                </c:pt>
                <c:pt idx="8">
                  <c:v>37664.818749999999</c:v>
                </c:pt>
                <c:pt idx="9">
                  <c:v>41413.450000000004</c:v>
                </c:pt>
                <c:pt idx="10">
                  <c:v>24482.132187499999</c:v>
                </c:pt>
                <c:pt idx="11">
                  <c:v>35201.432500000003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EF-48C0-A643-530E8ADC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600504"/>
        <c:axId val="1107600824"/>
      </c:barChart>
      <c:lineChart>
        <c:grouping val="standard"/>
        <c:varyColors val="0"/>
        <c:ser>
          <c:idx val="1"/>
          <c:order val="1"/>
          <c:tx>
            <c:strRef>
              <c:f>'Historical Data'!$D$1</c:f>
              <c:strCache>
                <c:ptCount val="1"/>
                <c:pt idx="0">
                  <c:v>Profit</c:v>
                </c:pt>
              </c:strCache>
            </c:strRef>
          </c:tx>
          <c:spPr>
            <a:ln w="44450" cap="rnd">
              <a:solidFill>
                <a:srgbClr val="0070C0"/>
              </a:solidFill>
              <a:round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Data'!$D$2:$D$13</c:f>
              <c:numCache>
                <c:formatCode>_("$"* #,##0.00_);_("$"* \(#,##0.00\);_("$"* "-"??_);_(@_)</c:formatCode>
                <c:ptCount val="12"/>
                <c:pt idx="0">
                  <c:v>217000</c:v>
                </c:pt>
                <c:pt idx="1">
                  <c:v>197000</c:v>
                </c:pt>
                <c:pt idx="2">
                  <c:v>128800</c:v>
                </c:pt>
                <c:pt idx="3">
                  <c:v>115800</c:v>
                </c:pt>
                <c:pt idx="4">
                  <c:v>71470</c:v>
                </c:pt>
                <c:pt idx="5">
                  <c:v>63020</c:v>
                </c:pt>
                <c:pt idx="6">
                  <c:v>34205.5</c:v>
                </c:pt>
                <c:pt idx="7">
                  <c:v>28713</c:v>
                </c:pt>
                <c:pt idx="8">
                  <c:v>9983.5750000000044</c:v>
                </c:pt>
                <c:pt idx="9">
                  <c:v>6413.4500000000044</c:v>
                </c:pt>
                <c:pt idx="10">
                  <c:v>-5760.6762499999968</c:v>
                </c:pt>
                <c:pt idx="11">
                  <c:v>201.43250000000262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EF-48C0-A643-530E8ADC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7602744"/>
        <c:axId val="1107602104"/>
      </c:lineChart>
      <c:catAx>
        <c:axId val="110760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0824"/>
        <c:crosses val="autoZero"/>
        <c:auto val="1"/>
        <c:lblAlgn val="ctr"/>
        <c:lblOffset val="100"/>
        <c:noMultiLvlLbl val="0"/>
      </c:catAx>
      <c:valAx>
        <c:axId val="1107600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0504"/>
        <c:crosses val="autoZero"/>
        <c:crossBetween val="between"/>
      </c:valAx>
      <c:valAx>
        <c:axId val="1107602104"/>
        <c:scaling>
          <c:orientation val="minMax"/>
        </c:scaling>
        <c:delete val="0"/>
        <c:axPos val="r"/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2744"/>
        <c:crosses val="max"/>
        <c:crossBetween val="between"/>
      </c:valAx>
      <c:catAx>
        <c:axId val="11076027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076021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2016 Profit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2016 Profit</a:t>
          </a:r>
        </a:p>
      </cx:txPr>
    </cx:title>
    <cx:plotArea>
      <cx:plotAreaRegion>
        <cx:series layoutId="waterfall" uniqueId="{5F0AC8B2-A1B5-4CA2-9C6A-B0E22E572DD3}">
          <cx:tx>
            <cx:txData>
              <cx:f>_xlchart.v1.1</cx:f>
              <cx:v>Profit</cx:v>
            </cx:txData>
          </cx:tx>
          <cx:dataLabels pos="outEnd">
            <cx:visibility seriesName="0" categoryName="0" value="1"/>
          </cx:dataLabels>
          <cx:dataId val="0"/>
          <cx:layoutPr>
            <cx:subtotals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204106</xdr:colOff>
      <xdr:row>1</xdr:row>
      <xdr:rowOff>119742</xdr:rowOff>
    </xdr:from>
    <xdr:to>
      <xdr:col>13</xdr:col>
      <xdr:colOff>332013</xdr:colOff>
      <xdr:row>16</xdr:row>
      <xdr:rowOff>108857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DFD00-3772-494F-9202-74EA7BEFDE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119743</xdr:colOff>
      <xdr:row>1</xdr:row>
      <xdr:rowOff>119741</xdr:rowOff>
    </xdr:from>
    <xdr:to>
      <xdr:col>25</xdr:col>
      <xdr:colOff>408214</xdr:colOff>
      <xdr:row>25</xdr:row>
      <xdr:rowOff>108856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F973C005-B1AC-43A6-8EF7-6DE9C5A2959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366863" y="416921"/>
              <a:ext cx="7329351" cy="62070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146957</xdr:colOff>
      <xdr:row>27</xdr:row>
      <xdr:rowOff>97971</xdr:rowOff>
    </xdr:from>
    <xdr:to>
      <xdr:col>17</xdr:col>
      <xdr:colOff>408215</xdr:colOff>
      <xdr:row>47</xdr:row>
      <xdr:rowOff>92529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FC0C73B-B6E0-4E05-8B30-64491BADF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FAE3B99-C0A3-4BA1-929C-4CDD1A123A23}" name="BlueRiverClients" displayName="BlueRiverClients" ref="A3:G15" totalsRowCount="1" headerRowDxfId="18" dataDxfId="16" headerRowBorderDxfId="17" tableBorderDxfId="15" dataCellStyle="20% - Accent2">
  <tableColumns count="7">
    <tableColumn id="1" xr3:uid="{9210A5C8-4204-4B56-A318-85E3B682B7C0}" name="Client Name" totalsRowLabel="Total" dataDxfId="14" totalsRowDxfId="13" dataCellStyle="20% - Accent2" totalsRowCellStyle="20% - Accent2"/>
    <tableColumn id="2" xr3:uid="{3F500E5E-C512-4159-BC65-2A6F1A74875A}" name="Address" dataDxfId="12" totalsRowDxfId="11" dataCellStyle="20% - Accent2" totalsRowCellStyle="20% - Accent2"/>
    <tableColumn id="3" xr3:uid="{3E8AA8E8-5A38-4E71-A368-5013C337AF7F}" name="Phone Number" dataDxfId="10" totalsRowDxfId="9" dataCellStyle="20% - Accent2" totalsRowCellStyle="20% - Accent2"/>
    <tableColumn id="4" xr3:uid="{3F1AC89B-919E-4404-B8F1-4A7A1FCA9498}" name="City" dataDxfId="8" totalsRowDxfId="7" dataCellStyle="20% - Accent2" totalsRowCellStyle="20% - Accent2"/>
    <tableColumn id="5" xr3:uid="{66A5652B-7B1B-4D85-AFFB-2C765B234F31}" name="Zip" dataDxfId="6" totalsRowDxfId="5" dataCellStyle="20% - Accent2" totalsRowCellStyle="20% - Accent2"/>
    <tableColumn id="6" xr3:uid="{950D154C-AA19-41C9-8181-00867DAD7167}" name="Service" dataDxfId="4" totalsRowDxfId="3" dataCellStyle="20% - Accent2" totalsRowCellStyle="20% - Accent2"/>
    <tableColumn id="7" xr3:uid="{0F254B0B-80DF-4702-BFB0-59F791851284}" name="Gross Revenue" totalsRowFunction="sum" dataDxfId="2" totalsRowDxfId="1" dataCellStyle="Currency" totalsRow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Retrospect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theme/themeOverride1.xml><?xml version="1.0" encoding="utf-8"?>
<a:themeOverride xmlns:a="http://schemas.openxmlformats.org/drawingml/2006/main">
  <a:clrScheme name="Violet">
    <a:dk1>
      <a:sysClr val="windowText" lastClr="000000"/>
    </a:dk1>
    <a:lt1>
      <a:sysClr val="window" lastClr="FFFFFF"/>
    </a:lt1>
    <a:dk2>
      <a:srgbClr val="373545"/>
    </a:dk2>
    <a:lt2>
      <a:srgbClr val="DCD8DC"/>
    </a:lt2>
    <a:accent1>
      <a:srgbClr val="AD84C6"/>
    </a:accent1>
    <a:accent2>
      <a:srgbClr val="8784C7"/>
    </a:accent2>
    <a:accent3>
      <a:srgbClr val="5D739A"/>
    </a:accent3>
    <a:accent4>
      <a:srgbClr val="6997AF"/>
    </a:accent4>
    <a:accent5>
      <a:srgbClr val="84ACB6"/>
    </a:accent5>
    <a:accent6>
      <a:srgbClr val="6F8183"/>
    </a:accent6>
    <a:hlink>
      <a:srgbClr val="69A020"/>
    </a:hlink>
    <a:folHlink>
      <a:srgbClr val="8C8C8C"/>
    </a:folHlink>
  </a:clrScheme>
  <a:fontScheme name="Custom 33">
    <a:majorFont>
      <a:latin typeface="Calibri Light" panose="020F0302020204030204"/>
      <a:ea typeface=""/>
      <a:cs typeface=""/>
    </a:majorFont>
    <a:minorFont>
      <a:latin typeface="Calibri" panose="020F0502020204030204"/>
      <a:ea typeface=""/>
      <a:cs typeface=""/>
    </a:minorFont>
  </a:fontScheme>
  <a:fmtScheme name="Retrospect">
    <a:fillStyleLst>
      <a:solidFill>
        <a:schemeClr val="phClr"/>
      </a:solidFill>
      <a:gradFill rotWithShape="1">
        <a:gsLst>
          <a:gs pos="0">
            <a:schemeClr val="phClr">
              <a:tint val="65000"/>
              <a:shade val="92000"/>
              <a:satMod val="130000"/>
            </a:schemeClr>
          </a:gs>
          <a:gs pos="45000">
            <a:schemeClr val="phClr">
              <a:tint val="60000"/>
              <a:shade val="99000"/>
              <a:satMod val="120000"/>
            </a:schemeClr>
          </a:gs>
          <a:gs pos="100000">
            <a:schemeClr val="phClr">
              <a:tint val="55000"/>
              <a:satMod val="140000"/>
            </a:schemeClr>
          </a:gs>
        </a:gsLst>
        <a:path path="circle">
          <a:fillToRect l="100000" t="100000" r="100000" b="100000"/>
        </a:path>
      </a:gradFill>
      <a:gradFill rotWithShape="1">
        <a:gsLst>
          <a:gs pos="0">
            <a:schemeClr val="phClr">
              <a:shade val="85000"/>
              <a:satMod val="130000"/>
            </a:schemeClr>
          </a:gs>
          <a:gs pos="34000">
            <a:schemeClr val="phClr">
              <a:shade val="87000"/>
              <a:satMod val="125000"/>
            </a:schemeClr>
          </a:gs>
          <a:gs pos="70000">
            <a:schemeClr val="phClr">
              <a:tint val="100000"/>
              <a:shade val="90000"/>
              <a:satMod val="130000"/>
            </a:schemeClr>
          </a:gs>
          <a:gs pos="100000">
            <a:schemeClr val="phClr">
              <a:tint val="100000"/>
              <a:shade val="100000"/>
              <a:satMod val="110000"/>
            </a:schemeClr>
          </a:gs>
        </a:gsLst>
        <a:path path="circle">
          <a:fillToRect l="100000" t="100000" r="100000" b="100000"/>
        </a:path>
      </a:gradFill>
    </a:fillStyleLst>
    <a:lnStyleLst>
      <a:ln w="12700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5400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2700000" algn="br" rotWithShape="0">
            <a:srgbClr val="000000">
              <a:alpha val="60000"/>
            </a:srgbClr>
          </a:outerShdw>
        </a:effectLst>
      </a:effectStyle>
      <a:effectStyle>
        <a:effectLst>
          <a:outerShdw blurRad="44450" dist="25400" dir="2700000" algn="br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9800000"/>
          </a:lightRig>
        </a:scene3d>
        <a:sp3d prstMaterial="flat">
          <a:bevelT w="25400" h="31750"/>
        </a:sp3d>
      </a:effectStyle>
    </a:effectStyleLst>
    <a:bgFillStyleLst>
      <a:solidFill>
        <a:schemeClr val="phClr"/>
      </a:solidFill>
      <a:solidFill>
        <a:schemeClr val="phClr">
          <a:tint val="90000"/>
          <a:shade val="97000"/>
          <a:satMod val="130000"/>
        </a:schemeClr>
      </a:solidFill>
      <a:gradFill rotWithShape="1">
        <a:gsLst>
          <a:gs pos="0">
            <a:schemeClr val="phClr">
              <a:tint val="96000"/>
              <a:shade val="99000"/>
              <a:satMod val="140000"/>
            </a:schemeClr>
          </a:gs>
          <a:gs pos="65000">
            <a:schemeClr val="phClr">
              <a:tint val="100000"/>
              <a:shade val="80000"/>
              <a:satMod val="130000"/>
            </a:schemeClr>
          </a:gs>
          <a:gs pos="100000">
            <a:schemeClr val="phClr">
              <a:tint val="100000"/>
              <a:shade val="48000"/>
              <a:satMod val="120000"/>
            </a:schemeClr>
          </a:gs>
        </a:gsLst>
        <a:lin ang="162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FE717-E0F8-46F2-A1B8-793998FF61AB}">
  <sheetPr>
    <tabColor theme="4"/>
    <pageSetUpPr fitToPage="1"/>
  </sheetPr>
  <dimension ref="A1:G19"/>
  <sheetViews>
    <sheetView tabSelected="1" zoomScaleNormal="100" workbookViewId="0">
      <selection activeCell="G4" sqref="G4"/>
    </sheetView>
  </sheetViews>
  <sheetFormatPr defaultRowHeight="14.4" x14ac:dyDescent="0.55000000000000004"/>
  <cols>
    <col min="1" max="1" width="20.734375" bestFit="1" customWidth="1"/>
    <col min="2" max="2" width="21.734375" bestFit="1" customWidth="1"/>
    <col min="3" max="3" width="20" customWidth="1"/>
    <col min="4" max="4" width="13.47265625" bestFit="1" customWidth="1"/>
    <col min="5" max="5" width="8.7890625" bestFit="1" customWidth="1"/>
    <col min="6" max="6" width="19.1015625" bestFit="1" customWidth="1"/>
    <col min="7" max="7" width="19.7890625" customWidth="1"/>
  </cols>
  <sheetData>
    <row r="1" spans="1:7" ht="28.75" customHeight="1" x14ac:dyDescent="0.95">
      <c r="A1" s="26" t="s">
        <v>72</v>
      </c>
      <c r="B1" s="26"/>
      <c r="C1" s="26"/>
      <c r="D1" s="26"/>
      <c r="E1" s="26"/>
      <c r="F1" s="26"/>
      <c r="G1" s="26"/>
    </row>
    <row r="2" spans="1:7" ht="14.4" customHeight="1" x14ac:dyDescent="0.95">
      <c r="A2" s="27"/>
      <c r="B2" s="27"/>
      <c r="C2" s="27"/>
      <c r="D2" s="27"/>
      <c r="E2" s="27"/>
      <c r="F2" s="27"/>
      <c r="G2" s="27"/>
    </row>
    <row r="3" spans="1:7" ht="20.7" thickBot="1" x14ac:dyDescent="0.6">
      <c r="A3" s="20" t="s">
        <v>0</v>
      </c>
      <c r="B3" s="21" t="s">
        <v>1</v>
      </c>
      <c r="C3" s="22" t="s">
        <v>2</v>
      </c>
      <c r="D3" s="21" t="s">
        <v>3</v>
      </c>
      <c r="E3" s="21" t="s">
        <v>4</v>
      </c>
      <c r="F3" s="21" t="s">
        <v>44</v>
      </c>
      <c r="G3" s="23" t="s">
        <v>54</v>
      </c>
    </row>
    <row r="4" spans="1:7" ht="18.3" x14ac:dyDescent="0.7">
      <c r="A4" s="14" t="s">
        <v>21</v>
      </c>
      <c r="B4" s="14" t="s">
        <v>31</v>
      </c>
      <c r="C4" s="14" t="s">
        <v>41</v>
      </c>
      <c r="D4" s="14" t="s">
        <v>5</v>
      </c>
      <c r="E4" s="14">
        <v>56601</v>
      </c>
      <c r="F4" s="14" t="s">
        <v>48</v>
      </c>
      <c r="G4" s="15">
        <v>4500</v>
      </c>
    </row>
    <row r="5" spans="1:7" ht="18.3" x14ac:dyDescent="0.7">
      <c r="A5" s="14" t="s">
        <v>17</v>
      </c>
      <c r="B5" s="14" t="s">
        <v>26</v>
      </c>
      <c r="C5" s="14" t="s">
        <v>36</v>
      </c>
      <c r="D5" s="14" t="s">
        <v>10</v>
      </c>
      <c r="E5" s="14">
        <v>56401</v>
      </c>
      <c r="F5" s="14" t="s">
        <v>46</v>
      </c>
      <c r="G5" s="15">
        <v>5200</v>
      </c>
    </row>
    <row r="6" spans="1:7" ht="18.3" x14ac:dyDescent="0.7">
      <c r="A6" s="14" t="s">
        <v>18</v>
      </c>
      <c r="B6" s="14" t="s">
        <v>27</v>
      </c>
      <c r="C6" s="14" t="s">
        <v>37</v>
      </c>
      <c r="D6" s="14" t="s">
        <v>14</v>
      </c>
      <c r="E6" s="14">
        <v>56402</v>
      </c>
      <c r="F6" s="14" t="s">
        <v>47</v>
      </c>
      <c r="G6" s="15">
        <v>6525</v>
      </c>
    </row>
    <row r="7" spans="1:7" ht="18.3" x14ac:dyDescent="0.7">
      <c r="A7" s="14" t="s">
        <v>19</v>
      </c>
      <c r="B7" s="14" t="s">
        <v>28</v>
      </c>
      <c r="C7" s="14" t="s">
        <v>38</v>
      </c>
      <c r="D7" s="14" t="s">
        <v>12</v>
      </c>
      <c r="E7" s="14">
        <v>56636</v>
      </c>
      <c r="F7" s="14" t="s">
        <v>48</v>
      </c>
      <c r="G7" s="15">
        <v>9500</v>
      </c>
    </row>
    <row r="8" spans="1:7" ht="18.3" x14ac:dyDescent="0.7">
      <c r="A8" s="14" t="s">
        <v>23</v>
      </c>
      <c r="B8" s="14" t="s">
        <v>33</v>
      </c>
      <c r="C8" s="14" t="s">
        <v>43</v>
      </c>
      <c r="D8" s="14" t="s">
        <v>11</v>
      </c>
      <c r="E8" s="14">
        <v>55401</v>
      </c>
      <c r="F8" s="14" t="s">
        <v>46</v>
      </c>
      <c r="G8" s="15">
        <v>7500</v>
      </c>
    </row>
    <row r="9" spans="1:7" ht="18.3" x14ac:dyDescent="0.7">
      <c r="A9" s="14" t="s">
        <v>49</v>
      </c>
      <c r="B9" s="14" t="s">
        <v>30</v>
      </c>
      <c r="C9" s="14" t="s">
        <v>40</v>
      </c>
      <c r="D9" s="14" t="s">
        <v>5</v>
      </c>
      <c r="E9" s="14">
        <v>56601</v>
      </c>
      <c r="F9" s="14" t="s">
        <v>6</v>
      </c>
      <c r="G9" s="15">
        <v>750</v>
      </c>
    </row>
    <row r="10" spans="1:7" ht="18.3" x14ac:dyDescent="0.7">
      <c r="A10" s="14" t="s">
        <v>16</v>
      </c>
      <c r="B10" s="14" t="s">
        <v>25</v>
      </c>
      <c r="C10" s="14" t="s">
        <v>35</v>
      </c>
      <c r="D10" s="14" t="s">
        <v>9</v>
      </c>
      <c r="E10" s="14">
        <v>56633</v>
      </c>
      <c r="F10" s="14" t="s">
        <v>45</v>
      </c>
      <c r="G10" s="15">
        <v>1056.1500000000001</v>
      </c>
    </row>
    <row r="11" spans="1:7" ht="18.3" x14ac:dyDescent="0.7">
      <c r="A11" s="14" t="s">
        <v>15</v>
      </c>
      <c r="B11" s="14" t="s">
        <v>24</v>
      </c>
      <c r="C11" s="14" t="s">
        <v>34</v>
      </c>
      <c r="D11" s="14" t="s">
        <v>13</v>
      </c>
      <c r="E11" s="14">
        <v>55121</v>
      </c>
      <c r="F11" s="14" t="s">
        <v>6</v>
      </c>
      <c r="G11" s="15">
        <v>1567.04</v>
      </c>
    </row>
    <row r="12" spans="1:7" ht="18.3" x14ac:dyDescent="0.7">
      <c r="A12" s="14" t="s">
        <v>50</v>
      </c>
      <c r="B12" s="14" t="s">
        <v>51</v>
      </c>
      <c r="C12" s="14" t="s">
        <v>52</v>
      </c>
      <c r="D12" s="14" t="s">
        <v>53</v>
      </c>
      <c r="E12" s="14">
        <v>56671</v>
      </c>
      <c r="F12" s="14" t="s">
        <v>47</v>
      </c>
      <c r="G12" s="15">
        <v>250</v>
      </c>
    </row>
    <row r="13" spans="1:7" ht="18.3" x14ac:dyDescent="0.7">
      <c r="A13" s="14" t="s">
        <v>22</v>
      </c>
      <c r="B13" s="14" t="s">
        <v>32</v>
      </c>
      <c r="C13" s="14" t="s">
        <v>42</v>
      </c>
      <c r="D13" s="14" t="s">
        <v>7</v>
      </c>
      <c r="E13" s="14">
        <v>56301</v>
      </c>
      <c r="F13" s="14" t="s">
        <v>45</v>
      </c>
      <c r="G13" s="15">
        <v>990.45</v>
      </c>
    </row>
    <row r="14" spans="1:7" ht="18.3" x14ac:dyDescent="0.7">
      <c r="A14" s="14" t="s">
        <v>20</v>
      </c>
      <c r="B14" s="14" t="s">
        <v>29</v>
      </c>
      <c r="C14" s="14" t="s">
        <v>39</v>
      </c>
      <c r="D14" s="14" t="s">
        <v>7</v>
      </c>
      <c r="E14" s="14">
        <v>56301</v>
      </c>
      <c r="F14" s="14" t="s">
        <v>8</v>
      </c>
      <c r="G14" s="15">
        <v>567.54</v>
      </c>
    </row>
    <row r="15" spans="1:7" ht="18.3" x14ac:dyDescent="0.7">
      <c r="A15" s="24" t="s">
        <v>55</v>
      </c>
      <c r="B15" s="24"/>
      <c r="C15" s="24"/>
      <c r="D15" s="24"/>
      <c r="E15" s="24"/>
      <c r="F15" s="24"/>
      <c r="G15" s="25">
        <f>SUBTOTAL(109,G4:G14)</f>
        <v>38406.18</v>
      </c>
    </row>
    <row r="16" spans="1:7" ht="18.3" x14ac:dyDescent="0.7">
      <c r="A16" s="14"/>
      <c r="B16" s="14"/>
      <c r="C16" s="14"/>
      <c r="D16" s="14"/>
      <c r="E16" s="14"/>
      <c r="F16" s="14"/>
      <c r="G16" s="15"/>
    </row>
    <row r="17" spans="1:7" ht="14.7" thickBot="1" x14ac:dyDescent="0.6"/>
    <row r="18" spans="1:7" ht="20.7" thickBot="1" x14ac:dyDescent="0.6">
      <c r="A18" s="16" t="s">
        <v>0</v>
      </c>
      <c r="B18" s="17" t="s">
        <v>1</v>
      </c>
      <c r="C18" s="18" t="s">
        <v>2</v>
      </c>
      <c r="D18" s="17" t="s">
        <v>3</v>
      </c>
      <c r="E18" s="17" t="s">
        <v>4</v>
      </c>
      <c r="F18" s="17" t="s">
        <v>44</v>
      </c>
      <c r="G18" s="19" t="s">
        <v>54</v>
      </c>
    </row>
    <row r="19" spans="1:7" x14ac:dyDescent="0.55000000000000004">
      <c r="G19" t="s">
        <v>73</v>
      </c>
    </row>
  </sheetData>
  <mergeCells count="2">
    <mergeCell ref="A1:G1"/>
    <mergeCell ref="A2:G2"/>
  </mergeCells>
  <conditionalFormatting sqref="G4:G14 G16">
    <cfRule type="cellIs" dxfId="0" priority="4" operator="greaterThan">
      <formula>5000</formula>
    </cfRule>
  </conditionalFormatting>
  <conditionalFormatting sqref="G16 G4:G14">
    <cfRule type="iconSet" priority="3">
      <iconSet iconSet="3Arrows">
        <cfvo type="percent" val="0"/>
        <cfvo type="percent" val="33"/>
        <cfvo type="percent" val="67"/>
      </iconSet>
    </cfRule>
  </conditionalFormatting>
  <printOptions horizontalCentered="1"/>
  <pageMargins left="0.7" right="0.7" top="0.75" bottom="0.75" header="0.3" footer="0.3"/>
  <pageSetup paperSize="9" scale="95" orientation="landscape" r:id="rId1"/>
  <headerFooter>
    <oddFooter>&amp;A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B5E37-0A2D-4354-9559-3E0E95F2114B}">
  <sheetPr>
    <tabColor theme="4" tint="-0.249977111117893"/>
  </sheetPr>
  <dimension ref="A1:D38"/>
  <sheetViews>
    <sheetView zoomScale="80" zoomScaleNormal="80" workbookViewId="0"/>
  </sheetViews>
  <sheetFormatPr defaultRowHeight="14.4" x14ac:dyDescent="0.55000000000000004"/>
  <cols>
    <col min="1" max="1" width="11.41796875" customWidth="1"/>
    <col min="2" max="2" width="18.47265625" bestFit="1" customWidth="1"/>
    <col min="3" max="4" width="18.5234375" bestFit="1" customWidth="1"/>
  </cols>
  <sheetData>
    <row r="1" spans="1:4" ht="23.4" thickBot="1" x14ac:dyDescent="0.9">
      <c r="A1" s="2" t="s">
        <v>56</v>
      </c>
      <c r="B1" s="3" t="s">
        <v>57</v>
      </c>
      <c r="C1" s="3" t="s">
        <v>58</v>
      </c>
      <c r="D1" s="4" t="s">
        <v>59</v>
      </c>
    </row>
    <row r="2" spans="1:4" s="1" customFormat="1" ht="20.399999999999999" x14ac:dyDescent="0.75">
      <c r="A2" s="5">
        <v>2016</v>
      </c>
      <c r="B2" s="6" t="s">
        <v>60</v>
      </c>
      <c r="C2" s="7">
        <v>211000</v>
      </c>
      <c r="D2" s="8">
        <v>217000</v>
      </c>
    </row>
    <row r="3" spans="1:4" s="1" customFormat="1" ht="20.399999999999999" x14ac:dyDescent="0.75">
      <c r="A3" s="5">
        <v>2016</v>
      </c>
      <c r="B3" s="6" t="s">
        <v>61</v>
      </c>
      <c r="C3" s="7">
        <v>232000</v>
      </c>
      <c r="D3" s="8">
        <v>197000</v>
      </c>
    </row>
    <row r="4" spans="1:4" s="1" customFormat="1" ht="20.399999999999999" x14ac:dyDescent="0.75">
      <c r="A4" s="5">
        <v>2016</v>
      </c>
      <c r="B4" s="6" t="s">
        <v>62</v>
      </c>
      <c r="C4" s="7">
        <f>0.65*C2</f>
        <v>137150</v>
      </c>
      <c r="D4" s="8">
        <v>128800</v>
      </c>
    </row>
    <row r="5" spans="1:4" s="1" customFormat="1" ht="20.399999999999999" x14ac:dyDescent="0.75">
      <c r="A5" s="5">
        <v>2016</v>
      </c>
      <c r="B5" s="6" t="s">
        <v>63</v>
      </c>
      <c r="C5" s="7">
        <f t="shared" ref="C5:C12" si="0">0.65*C3</f>
        <v>150800</v>
      </c>
      <c r="D5" s="8">
        <v>115800</v>
      </c>
    </row>
    <row r="6" spans="1:4" s="1" customFormat="1" ht="20.399999999999999" x14ac:dyDescent="0.75">
      <c r="A6" s="5">
        <v>2016</v>
      </c>
      <c r="B6" s="6" t="s">
        <v>64</v>
      </c>
      <c r="C6" s="7">
        <f t="shared" si="0"/>
        <v>89147.5</v>
      </c>
      <c r="D6" s="8">
        <v>71470</v>
      </c>
    </row>
    <row r="7" spans="1:4" s="1" customFormat="1" ht="20.399999999999999" x14ac:dyDescent="0.75">
      <c r="A7" s="5">
        <v>2016</v>
      </c>
      <c r="B7" s="6" t="s">
        <v>65</v>
      </c>
      <c r="C7" s="7">
        <f t="shared" si="0"/>
        <v>98020</v>
      </c>
      <c r="D7" s="8">
        <v>63020</v>
      </c>
    </row>
    <row r="8" spans="1:4" s="1" customFormat="1" ht="20.399999999999999" x14ac:dyDescent="0.75">
      <c r="A8" s="5">
        <v>2016</v>
      </c>
      <c r="B8" s="6" t="s">
        <v>66</v>
      </c>
      <c r="C8" s="7">
        <f t="shared" si="0"/>
        <v>57945.875</v>
      </c>
      <c r="D8" s="8">
        <v>34205.5</v>
      </c>
    </row>
    <row r="9" spans="1:4" s="1" customFormat="1" ht="20.399999999999999" x14ac:dyDescent="0.75">
      <c r="A9" s="5">
        <v>2016</v>
      </c>
      <c r="B9" s="6" t="s">
        <v>67</v>
      </c>
      <c r="C9" s="7">
        <f t="shared" si="0"/>
        <v>63713</v>
      </c>
      <c r="D9" s="8">
        <v>28713</v>
      </c>
    </row>
    <row r="10" spans="1:4" s="1" customFormat="1" ht="20.399999999999999" x14ac:dyDescent="0.75">
      <c r="A10" s="5">
        <v>2016</v>
      </c>
      <c r="B10" s="6" t="s">
        <v>68</v>
      </c>
      <c r="C10" s="7">
        <f>0.65*C8</f>
        <v>37664.818749999999</v>
      </c>
      <c r="D10" s="8">
        <v>9983.5750000000044</v>
      </c>
    </row>
    <row r="11" spans="1:4" s="1" customFormat="1" ht="20.399999999999999" x14ac:dyDescent="0.75">
      <c r="A11" s="5">
        <v>2016</v>
      </c>
      <c r="B11" s="6" t="s">
        <v>69</v>
      </c>
      <c r="C11" s="7">
        <f t="shared" si="0"/>
        <v>41413.450000000004</v>
      </c>
      <c r="D11" s="8">
        <v>6413.4500000000044</v>
      </c>
    </row>
    <row r="12" spans="1:4" s="1" customFormat="1" ht="20.399999999999999" x14ac:dyDescent="0.75">
      <c r="A12" s="5">
        <v>2016</v>
      </c>
      <c r="B12" s="6" t="s">
        <v>70</v>
      </c>
      <c r="C12" s="7">
        <f t="shared" si="0"/>
        <v>24482.132187499999</v>
      </c>
      <c r="D12" s="8">
        <v>-5760.6762499999968</v>
      </c>
    </row>
    <row r="13" spans="1:4" s="1" customFormat="1" ht="20.399999999999999" x14ac:dyDescent="0.75">
      <c r="A13" s="5">
        <v>2016</v>
      </c>
      <c r="B13" s="6" t="s">
        <v>71</v>
      </c>
      <c r="C13" s="7">
        <f>0.85*C11</f>
        <v>35201.432500000003</v>
      </c>
      <c r="D13" s="8">
        <v>201.43250000000262</v>
      </c>
    </row>
    <row r="14" spans="1:4" s="1" customFormat="1" ht="20.399999999999999" x14ac:dyDescent="0.75">
      <c r="A14" s="5">
        <v>2017</v>
      </c>
      <c r="B14" s="6" t="s">
        <v>60</v>
      </c>
      <c r="C14" s="7">
        <f t="shared" ref="C14:C25" si="1">0.85*C12</f>
        <v>20809.812359374999</v>
      </c>
      <c r="D14" s="8">
        <v>-10146.574812499999</v>
      </c>
    </row>
    <row r="15" spans="1:4" s="1" customFormat="1" ht="20.399999999999999" x14ac:dyDescent="0.75">
      <c r="A15" s="5">
        <v>2017</v>
      </c>
      <c r="B15" s="6" t="s">
        <v>61</v>
      </c>
      <c r="C15" s="7">
        <f t="shared" si="1"/>
        <v>29921.217625000001</v>
      </c>
      <c r="D15" s="8">
        <v>14921.217625000001</v>
      </c>
    </row>
    <row r="16" spans="1:4" s="1" customFormat="1" ht="20.399999999999999" x14ac:dyDescent="0.75">
      <c r="A16" s="5">
        <v>2017</v>
      </c>
      <c r="B16" s="6" t="s">
        <v>62</v>
      </c>
      <c r="C16" s="7">
        <f t="shared" si="1"/>
        <v>17688.34050546875</v>
      </c>
      <c r="D16" s="8">
        <v>6125.4114093749995</v>
      </c>
    </row>
    <row r="17" spans="1:4" s="1" customFormat="1" ht="20.399999999999999" x14ac:dyDescent="0.75">
      <c r="A17" s="5">
        <v>2017</v>
      </c>
      <c r="B17" s="6" t="s">
        <v>63</v>
      </c>
      <c r="C17" s="7">
        <f t="shared" si="1"/>
        <v>25433.034981249999</v>
      </c>
      <c r="D17" s="8">
        <v>10433.034981249999</v>
      </c>
    </row>
    <row r="18" spans="1:4" s="1" customFormat="1" ht="20.399999999999999" x14ac:dyDescent="0.75">
      <c r="A18" s="5">
        <v>2017</v>
      </c>
      <c r="B18" s="6" t="s">
        <v>64</v>
      </c>
      <c r="C18" s="7">
        <f t="shared" si="1"/>
        <v>15035.089429648437</v>
      </c>
      <c r="D18" s="8">
        <v>2956.5996979687479</v>
      </c>
    </row>
    <row r="19" spans="1:4" s="1" customFormat="1" ht="20.399999999999999" x14ac:dyDescent="0.75">
      <c r="A19" s="5">
        <v>2017</v>
      </c>
      <c r="B19" s="6" t="s">
        <v>65</v>
      </c>
      <c r="C19" s="7">
        <f t="shared" si="1"/>
        <v>21618.079734062499</v>
      </c>
      <c r="D19" s="8">
        <v>6618.0797340624995</v>
      </c>
    </row>
    <row r="20" spans="1:4" s="1" customFormat="1" ht="20.399999999999999" x14ac:dyDescent="0.75">
      <c r="A20" s="5">
        <v>2017</v>
      </c>
      <c r="B20" s="6" t="s">
        <v>66</v>
      </c>
      <c r="C20" s="7">
        <f t="shared" si="1"/>
        <v>12779.826015201172</v>
      </c>
      <c r="D20" s="8">
        <v>263.10974327343501</v>
      </c>
    </row>
    <row r="21" spans="1:4" s="1" customFormat="1" ht="20.399999999999999" x14ac:dyDescent="0.75">
      <c r="A21" s="5">
        <v>2017</v>
      </c>
      <c r="B21" s="6" t="s">
        <v>67</v>
      </c>
      <c r="C21" s="7">
        <f t="shared" si="1"/>
        <v>18375.367773953123</v>
      </c>
      <c r="D21" s="8">
        <v>3375.3677739531231</v>
      </c>
    </row>
    <row r="22" spans="1:4" s="1" customFormat="1" ht="20.399999999999999" x14ac:dyDescent="0.75">
      <c r="A22" s="5">
        <v>2017</v>
      </c>
      <c r="B22" s="6" t="s">
        <v>68</v>
      </c>
      <c r="C22" s="7">
        <f t="shared" si="1"/>
        <v>10862.852112920995</v>
      </c>
      <c r="D22" s="8">
        <v>-2026.3567182175811</v>
      </c>
    </row>
    <row r="23" spans="1:4" s="1" customFormat="1" ht="20.399999999999999" x14ac:dyDescent="0.75">
      <c r="A23" s="5">
        <v>2017</v>
      </c>
      <c r="B23" s="6" t="s">
        <v>69</v>
      </c>
      <c r="C23" s="7">
        <f t="shared" si="1"/>
        <v>15619.062607860154</v>
      </c>
      <c r="D23" s="8">
        <v>619.06260786015446</v>
      </c>
    </row>
    <row r="24" spans="1:4" s="1" customFormat="1" ht="20.399999999999999" x14ac:dyDescent="0.75">
      <c r="A24" s="5">
        <v>2017</v>
      </c>
      <c r="B24" s="6" t="s">
        <v>70</v>
      </c>
      <c r="C24" s="7">
        <f t="shared" si="1"/>
        <v>9233.4242959828462</v>
      </c>
      <c r="D24" s="8">
        <v>-3972.4032104849448</v>
      </c>
    </row>
    <row r="25" spans="1:4" s="1" customFormat="1" ht="20.399999999999999" x14ac:dyDescent="0.75">
      <c r="A25" s="5">
        <v>2017</v>
      </c>
      <c r="B25" s="6" t="s">
        <v>71</v>
      </c>
      <c r="C25" s="7">
        <f t="shared" si="1"/>
        <v>13276.203216681131</v>
      </c>
      <c r="D25" s="8">
        <v>-1723.7967833188686</v>
      </c>
    </row>
    <row r="26" spans="1:4" s="1" customFormat="1" ht="20.399999999999999" x14ac:dyDescent="0.75">
      <c r="A26" s="5">
        <v>2018</v>
      </c>
      <c r="B26" s="6" t="s">
        <v>60</v>
      </c>
      <c r="C26" s="7">
        <f>1.95*C24</f>
        <v>18005.17737716655</v>
      </c>
      <c r="D26" s="8">
        <v>6503.8137395543563</v>
      </c>
    </row>
    <row r="27" spans="1:4" s="1" customFormat="1" ht="20.399999999999999" x14ac:dyDescent="0.75">
      <c r="A27" s="5">
        <v>2018</v>
      </c>
      <c r="B27" s="6" t="s">
        <v>61</v>
      </c>
      <c r="C27" s="7">
        <f t="shared" ref="C27:C35" si="2">1.95*C25</f>
        <v>25888.596272528204</v>
      </c>
      <c r="D27" s="8">
        <v>10888.596272528204</v>
      </c>
    </row>
    <row r="28" spans="1:4" s="1" customFormat="1" ht="20.399999999999999" x14ac:dyDescent="0.75">
      <c r="A28" s="5">
        <v>2018</v>
      </c>
      <c r="B28" s="6" t="s">
        <v>62</v>
      </c>
      <c r="C28" s="7">
        <f t="shared" si="2"/>
        <v>35110.095885474773</v>
      </c>
      <c r="D28" s="8">
        <v>26932.436792130997</v>
      </c>
    </row>
    <row r="29" spans="1:4" s="1" customFormat="1" ht="20.399999999999999" x14ac:dyDescent="0.75">
      <c r="A29" s="5">
        <v>2018</v>
      </c>
      <c r="B29" s="6" t="s">
        <v>63</v>
      </c>
      <c r="C29" s="7">
        <f t="shared" si="2"/>
        <v>50482.762731429997</v>
      </c>
      <c r="D29" s="8">
        <v>35482.762731429997</v>
      </c>
    </row>
    <row r="30" spans="1:4" s="1" customFormat="1" ht="20.399999999999999" x14ac:dyDescent="0.75">
      <c r="A30" s="5">
        <v>2018</v>
      </c>
      <c r="B30" s="6" t="s">
        <v>64</v>
      </c>
      <c r="C30" s="7">
        <f t="shared" si="2"/>
        <v>68464.686976675803</v>
      </c>
      <c r="D30" s="8">
        <v>66768.251744655441</v>
      </c>
    </row>
    <row r="31" spans="1:4" s="1" customFormat="1" ht="20.399999999999999" x14ac:dyDescent="0.75">
      <c r="A31" s="5">
        <v>2018</v>
      </c>
      <c r="B31" s="6" t="s">
        <v>65</v>
      </c>
      <c r="C31" s="7">
        <f t="shared" si="2"/>
        <v>98441.387326288488</v>
      </c>
      <c r="D31" s="8">
        <v>53441.387326288488</v>
      </c>
    </row>
    <row r="32" spans="1:4" s="1" customFormat="1" ht="20.399999999999999" x14ac:dyDescent="0.75">
      <c r="A32" s="5">
        <v>2018</v>
      </c>
      <c r="B32" s="6" t="s">
        <v>66</v>
      </c>
      <c r="C32" s="7">
        <f t="shared" si="2"/>
        <v>133506.13960451781</v>
      </c>
      <c r="D32" s="8">
        <v>114448.09090207811</v>
      </c>
    </row>
    <row r="33" spans="1:4" s="1" customFormat="1" ht="20.399999999999999" x14ac:dyDescent="0.75">
      <c r="A33" s="5">
        <v>2018</v>
      </c>
      <c r="B33" s="6" t="s">
        <v>67</v>
      </c>
      <c r="C33" s="7">
        <f t="shared" si="2"/>
        <v>191960.70528626256</v>
      </c>
      <c r="D33" s="8">
        <v>146960.70528626256</v>
      </c>
    </row>
    <row r="34" spans="1:4" s="1" customFormat="1" ht="20.399999999999999" x14ac:dyDescent="0.75">
      <c r="A34" s="5">
        <v>2018</v>
      </c>
      <c r="B34" s="6" t="s">
        <v>68</v>
      </c>
      <c r="C34" s="7">
        <f t="shared" si="2"/>
        <v>260336.97222880973</v>
      </c>
      <c r="D34" s="8">
        <v>265923.77725905232</v>
      </c>
    </row>
    <row r="35" spans="1:4" s="1" customFormat="1" ht="20.399999999999999" x14ac:dyDescent="0.75">
      <c r="A35" s="5">
        <v>2018</v>
      </c>
      <c r="B35" s="6" t="s">
        <v>69</v>
      </c>
      <c r="C35" s="7">
        <f t="shared" si="2"/>
        <v>374323.37530821195</v>
      </c>
      <c r="D35" s="8">
        <v>329323.37530821195</v>
      </c>
    </row>
    <row r="36" spans="1:4" s="1" customFormat="1" ht="20.399999999999999" x14ac:dyDescent="0.75">
      <c r="A36" s="5">
        <v>2018</v>
      </c>
      <c r="B36" s="6" t="s">
        <v>70</v>
      </c>
      <c r="C36" s="7">
        <f>1.05*C34</f>
        <v>273353.82084025024</v>
      </c>
      <c r="D36" s="8">
        <v>281469.96612200496</v>
      </c>
    </row>
    <row r="37" spans="1:4" s="1" customFormat="1" ht="20.7" thickBot="1" x14ac:dyDescent="0.8">
      <c r="A37" s="9">
        <v>2018</v>
      </c>
      <c r="B37" s="10" t="s">
        <v>71</v>
      </c>
      <c r="C37" s="11">
        <f>1.05*C35</f>
        <v>393039.54407362256</v>
      </c>
      <c r="D37" s="12">
        <v>348039.54407362256</v>
      </c>
    </row>
    <row r="38" spans="1:4" ht="20.399999999999999" x14ac:dyDescent="0.75">
      <c r="A38" s="13"/>
      <c r="B38" s="13"/>
      <c r="C38" s="13"/>
      <c r="D38" s="1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Client Data</vt:lpstr>
      <vt:lpstr>Historical Data</vt:lpstr>
      <vt:lpstr>'Client Data'!Criteria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2019-07-18T01:18:46Z</cp:lastPrinted>
  <dcterms:created xsi:type="dcterms:W3CDTF">2012-10-15T18:51:48Z</dcterms:created>
  <dcterms:modified xsi:type="dcterms:W3CDTF">2023-05-01T15:55:56Z</dcterms:modified>
</cp:coreProperties>
</file>