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C:\Excel\Start Files\Unit 5\"/>
    </mc:Choice>
  </mc:AlternateContent>
  <xr:revisionPtr revIDLastSave="0" documentId="13_ncr:1_{A8E42224-F24A-4423-9D36-BB7220BC34A7}" xr6:coauthVersionLast="45" xr6:coauthVersionMax="45" xr10:uidLastSave="{00000000-0000-0000-0000-000000000000}"/>
  <bookViews>
    <workbookView xWindow="-98" yWindow="-98" windowWidth="22695" windowHeight="14595" xr2:uid="{00000000-000D-0000-FFFF-FFFF00000000}"/>
  </bookViews>
  <sheets>
    <sheet name="Income" sheetId="1" r:id="rId1"/>
    <sheet name="Location 2- Breezy Point" sheetId="4" state="hidden" r:id="rId2"/>
    <sheet name="Purchase" sheetId="7" r:id="rId3"/>
    <sheet name="Product Cost Lookup" sheetId="8" r:id="rId4"/>
    <sheet name="Product Inventory Table" sheetId="9" r:id="rId5"/>
    <sheet name="Tax Tables" sheetId="10" r:id="rId6"/>
  </sheets>
  <definedNames>
    <definedName name="Administrative">Income!$K$5</definedName>
    <definedName name="Bonus_Amount">Income!$B$21</definedName>
    <definedName name="Bonus_Requirement">Income!$B$20</definedName>
    <definedName name="Commission">Income!$K$6</definedName>
    <definedName name="MN">'Tax Tables'!$B$4</definedName>
    <definedName name="Mortgage_Expense">Income!$K$4</definedName>
    <definedName name="ND">'Tax Tables'!$B$5</definedName>
    <definedName name="_xlnm.Print_Area" localSheetId="1">'Location 2- Breezy Point'!$A$1:$H$11</definedName>
    <definedName name="SD">'Tax Tables'!$B$6</definedName>
    <definedName name="Support">Income!$K$7</definedName>
    <definedName name="Tax_Rate">Income!#REF!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1" l="1"/>
  <c r="B25" i="1"/>
  <c r="B24" i="1"/>
  <c r="F7" i="1" l="1"/>
  <c r="E7" i="1"/>
  <c r="C7" i="1"/>
  <c r="C12" i="1" l="1"/>
  <c r="C10" i="1"/>
  <c r="C11" i="1"/>
  <c r="C13" i="1"/>
  <c r="E13" i="1"/>
  <c r="E12" i="1"/>
  <c r="E11" i="1"/>
  <c r="E10" i="1"/>
  <c r="F13" i="1"/>
  <c r="F12" i="1"/>
  <c r="F11" i="1"/>
  <c r="F10" i="1"/>
  <c r="B7" i="1"/>
  <c r="D7" i="1"/>
  <c r="G7" i="1"/>
  <c r="C15" i="1" l="1"/>
  <c r="C17" i="1" s="1"/>
  <c r="G11" i="1"/>
  <c r="G13" i="1"/>
  <c r="G10" i="1"/>
  <c r="G12" i="1"/>
  <c r="F15" i="1"/>
  <c r="F17" i="1" s="1"/>
  <c r="D12" i="1"/>
  <c r="D10" i="1"/>
  <c r="D11" i="1"/>
  <c r="D13" i="1"/>
  <c r="B11" i="1"/>
  <c r="H11" i="1" s="1"/>
  <c r="B13" i="1"/>
  <c r="H13" i="1" s="1"/>
  <c r="B12" i="1"/>
  <c r="B10" i="1"/>
  <c r="H7" i="1"/>
  <c r="E15" i="1"/>
  <c r="E17" i="1" s="1"/>
  <c r="H10" i="1" l="1"/>
  <c r="B15" i="1"/>
  <c r="B17" i="1" s="1"/>
  <c r="H17" i="1" s="1"/>
  <c r="H12" i="1"/>
  <c r="G15" i="1"/>
  <c r="G17" i="1" s="1"/>
  <c r="D15" i="1"/>
  <c r="D17" i="1" s="1"/>
  <c r="H15" i="1" l="1"/>
</calcChain>
</file>

<file path=xl/sharedStrings.xml><?xml version="1.0" encoding="utf-8"?>
<sst xmlns="http://schemas.openxmlformats.org/spreadsheetml/2006/main" count="87" uniqueCount="80">
  <si>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</si>
  <si>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</si>
  <si>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</si>
  <si>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</si>
  <si>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</si>
  <si>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</si>
  <si>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</si>
  <si>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</si>
  <si>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</si>
  <si>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</si>
  <si>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</si>
  <si>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</si>
  <si>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</si>
  <si>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</si>
  <si>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</si>
  <si>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</si>
  <si>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</si>
  <si>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</si>
  <si>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</si>
  <si>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</si>
  <si>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</si>
  <si>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</si>
  <si>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</si>
  <si>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</si>
  <si>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</si>
  <si>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</si>
  <si>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</si>
  <si>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</si>
  <si>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</si>
  <si>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</si>
  <si>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</si>
  <si>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</si>
  <si>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</si>
  <si>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</si>
  <si>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</si>
  <si>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</si>
  <si>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</si>
  <si>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</si>
  <si>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</si>
  <si>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</si>
  <si>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</si>
  <si>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</si>
  <si>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</si>
  <si>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Louie's Bait Shop</t>
  </si>
  <si>
    <t>Inventory</t>
  </si>
  <si>
    <t>Quarter 1</t>
  </si>
  <si>
    <t>Retail Store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</si>
  <si>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</si>
  <si>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</si>
  <si>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</si>
  <si>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</si>
  <si>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</si>
  <si>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</si>
  <si>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</si>
  <si>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Fat Head Minnows</t>
  </si>
  <si>
    <t>Fly hooks</t>
  </si>
  <si>
    <t>Fly rods</t>
  </si>
  <si>
    <t>Ice fishing rods</t>
  </si>
  <si>
    <t>Auger</t>
  </si>
  <si>
    <t>Bobbers</t>
  </si>
  <si>
    <t>Line</t>
  </si>
  <si>
    <t>Night Crawlers</t>
  </si>
  <si>
    <t>Reels</t>
  </si>
  <si>
    <t>Portable Fish Houses</t>
  </si>
  <si>
    <t>Depth Finder</t>
  </si>
  <si>
    <t>Revenue</t>
  </si>
  <si>
    <t>Bonus</t>
  </si>
  <si>
    <t>Bonus Requirement</t>
  </si>
  <si>
    <t>Bonus Amount</t>
  </si>
  <si>
    <t>Revenue Check</t>
  </si>
  <si>
    <t>Tax Table</t>
  </si>
  <si>
    <t>State</t>
  </si>
  <si>
    <t>MN</t>
  </si>
  <si>
    <t>ND</t>
  </si>
  <si>
    <t>SD</t>
  </si>
  <si>
    <t>Minnesota</t>
  </si>
  <si>
    <t>Product Taxes By State</t>
  </si>
  <si>
    <t>North Dakota</t>
  </si>
  <si>
    <t>South Dakota</t>
  </si>
  <si>
    <t>Tax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</si>
</sst>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</numFmts>
  <fonts count="32" x14ac:knownFonts="1">
    <font>
      <sz val="11"/>
      <color theme="1"/>
      <name val="Calibri"/>
      <family val="2"/>
    </font>
    <font>
      <sz val="11"/>
      <color theme="1"/>
      <name val="Book Antiqua"/>
      <family val="2"/>
      <scheme val="minor"/>
    </font>
    <font>
      <sz val="11"/>
      <color theme="1"/>
      <name val="Calibri"/>
      <family val="2"/>
    </font>
    <font>
      <b/>
      <sz val="18"/>
      <color theme="3"/>
      <name val="Book Antiqua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Book Antiqua"/>
      <family val="1"/>
      <scheme val="minor"/>
    </font>
    <font>
      <b/>
      <sz val="14"/>
      <color theme="1"/>
      <name val="Book Antiqua"/>
      <family val="1"/>
      <scheme val="minor"/>
    </font>
    <font>
      <b/>
      <sz val="18"/>
      <color theme="4" tint="-0.499984740745262"/>
      <name val="Book Antiqua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Book Antiqua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Book Antiqua"/>
      <family val="2"/>
      <scheme val="minor"/>
    </font>
    <font>
      <b/>
      <sz val="20"/>
      <color theme="3"/>
      <name val="Book Antiqua"/>
      <family val="2"/>
      <scheme val="minor"/>
    </font>
    <font>
      <b/>
      <sz val="13"/>
      <color theme="3"/>
      <name val="Book Antiqua"/>
      <family val="2"/>
      <scheme val="minor"/>
    </font>
    <font>
      <b/>
      <sz val="20"/>
      <color rgb="FF335B74"/>
      <name val="Calibri"/>
      <family val="2"/>
    </font>
    <font>
      <b/>
      <sz val="16"/>
      <color theme="8" tint="-0.499984740745262"/>
      <name val="Calibri"/>
      <family val="2"/>
    </font>
    <font>
      <sz val="16"/>
      <color theme="8" tint="-0.499984740745262"/>
      <name val="Book Antiqua"/>
      <family val="1"/>
      <scheme val="minor"/>
    </font>
    <font>
      <sz val="16"/>
      <color theme="1"/>
      <name val="Book Antiqua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Book Antiqua"/>
      <family val="2"/>
      <scheme val="minor"/>
    </font>
    <font>
      <b/>
      <sz val="11"/>
      <color theme="1"/>
      <name val="Book Antiqua"/>
      <family val="2"/>
      <scheme val="minor"/>
    </font>
    <font>
      <sz val="14"/>
      <color theme="1"/>
      <name val="Book Antiqua"/>
      <family val="2"/>
      <scheme val="minor"/>
    </font>
    <font>
      <sz val="16"/>
      <color theme="1"/>
      <name val="Book Antiqua"/>
      <family val="2"/>
      <scheme val="minor"/>
    </font>
    <font>
      <b/>
      <sz val="15"/>
      <color theme="1"/>
      <name val="Book Antiqua"/>
      <family val="2"/>
      <scheme val="minor"/>
    </font>
    <font>
      <sz val="24"/>
      <color theme="1"/>
      <name val="Bodoni MT"/>
      <family val="1"/>
    </font>
    <font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2" fillId="2" borderId="0" applyNumberFormat="0" applyBorder="0" applyAlignment="0" applyProtection="0"/>
    <xf numFmtId="9" fontId="2" fillId="0" borderId="0" applyFont="0" applyFill="0" applyBorder="0" applyAlignment="0" applyProtection="0"/>
    <xf numFmtId="0" fontId="11" fillId="0" borderId="3" applyNumberFormat="0" applyFill="0" applyAlignment="0" applyProtection="0"/>
    <xf numFmtId="0" fontId="1" fillId="3" borderId="0" applyNumberFormat="0" applyBorder="0" applyAlignment="0" applyProtection="0"/>
    <xf numFmtId="0" fontId="16" fillId="0" borderId="1" applyNumberFormat="0" applyFill="0" applyAlignment="0" applyProtection="0"/>
    <xf numFmtId="0" fontId="1" fillId="0" borderId="0"/>
    <xf numFmtId="0" fontId="18" fillId="0" borderId="3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2" applyNumberFormat="0" applyFill="0" applyAlignment="0" applyProtection="0"/>
  </cellStyleXfs>
  <cellXfs count="76">
    <xf numFmtId="0" fontId="0" fillId="0" borderId="0" xfId="0"/>
    <xf numFmtId="0" fontId="6" fillId="2" borderId="0" xfId="6" applyFont="1"/>
    <xf numFmtId="0" fontId="7" fillId="2" borderId="0" xfId="6" applyFont="1" applyAlignment="1">
      <alignment horizontal="left" indent="2"/>
    </xf>
    <xf numFmtId="43" fontId="7" fillId="0" borderId="0" xfId="1" applyFont="1"/>
    <xf numFmtId="0" fontId="8" fillId="0" borderId="2" xfId="5" applyFont="1"/>
    <xf numFmtId="44" fontId="8" fillId="0" borderId="2" xfId="2" applyFont="1" applyBorder="1"/>
    <xf numFmtId="0" fontId="6" fillId="2" borderId="0" xfId="6" applyFont="1" applyAlignment="1">
      <alignment horizontal="right"/>
    </xf>
    <xf numFmtId="0" fontId="8" fillId="0" borderId="2" xfId="5" applyFont="1" applyAlignment="1">
      <alignment horizontal="left"/>
    </xf>
    <xf numFmtId="0" fontId="0" fillId="0" borderId="0" xfId="0" applyBorder="1"/>
    <xf numFmtId="43" fontId="8" fillId="0" borderId="2" xfId="5" applyNumberFormat="1" applyFont="1" applyAlignment="1">
      <alignment horizontal="left"/>
    </xf>
    <xf numFmtId="44" fontId="8" fillId="0" borderId="2" xfId="5" applyNumberFormat="1" applyFont="1" applyAlignment="1">
      <alignment horizontal="left"/>
    </xf>
    <xf numFmtId="0" fontId="6" fillId="4" borderId="6" xfId="6" applyFont="1" applyFill="1" applyBorder="1"/>
    <xf numFmtId="0" fontId="6" fillId="4" borderId="4" xfId="6" applyFont="1" applyFill="1" applyBorder="1"/>
    <xf numFmtId="0" fontId="6" fillId="4" borderId="0" xfId="6" applyFont="1" applyFill="1"/>
    <xf numFmtId="0" fontId="6" fillId="4" borderId="0" xfId="6" applyFont="1" applyFill="1" applyBorder="1" applyAlignment="1">
      <alignment horizontal="center"/>
    </xf>
    <xf numFmtId="0" fontId="6" fillId="4" borderId="0" xfId="6" applyFont="1" applyFill="1" applyAlignment="1">
      <alignment horizontal="center"/>
    </xf>
    <xf numFmtId="0" fontId="7" fillId="4" borderId="0" xfId="6" applyFont="1" applyFill="1" applyAlignment="1">
      <alignment horizontal="left" indent="2"/>
    </xf>
    <xf numFmtId="0" fontId="14" fillId="4" borderId="7" xfId="6" applyFont="1" applyFill="1" applyBorder="1" applyAlignment="1">
      <alignment horizontal="left" indent="2"/>
    </xf>
    <xf numFmtId="0" fontId="14" fillId="4" borderId="4" xfId="6" applyFont="1" applyFill="1" applyBorder="1" applyAlignment="1">
      <alignment horizontal="left" indent="2"/>
    </xf>
    <xf numFmtId="0" fontId="13" fillId="5" borderId="9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5" fillId="5" borderId="11" xfId="0" applyFont="1" applyFill="1" applyBorder="1"/>
    <xf numFmtId="9" fontId="5" fillId="5" borderId="12" xfId="7" applyFont="1" applyFill="1" applyBorder="1" applyAlignment="1">
      <alignment horizontal="center"/>
    </xf>
    <xf numFmtId="0" fontId="5" fillId="5" borderId="13" xfId="0" applyFont="1" applyFill="1" applyBorder="1"/>
    <xf numFmtId="9" fontId="5" fillId="5" borderId="14" xfId="7" applyFont="1" applyFill="1" applyBorder="1" applyAlignment="1">
      <alignment horizontal="center"/>
    </xf>
    <xf numFmtId="0" fontId="20" fillId="0" borderId="16" xfId="8" applyFont="1" applyBorder="1"/>
    <xf numFmtId="0" fontId="21" fillId="0" borderId="0" xfId="0" applyFont="1"/>
    <xf numFmtId="14" fontId="22" fillId="0" borderId="0" xfId="0" applyNumberFormat="1" applyFont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16" xfId="0" applyFont="1" applyBorder="1"/>
    <xf numFmtId="0" fontId="20" fillId="0" borderId="17" xfId="5" applyFont="1" applyBorder="1"/>
    <xf numFmtId="8" fontId="23" fillId="0" borderId="16" xfId="5" applyNumberFormat="1" applyFont="1" applyBorder="1"/>
    <xf numFmtId="0" fontId="24" fillId="0" borderId="0" xfId="0" applyFont="1"/>
    <xf numFmtId="0" fontId="1" fillId="0" borderId="0" xfId="11"/>
    <xf numFmtId="0" fontId="25" fillId="3" borderId="15" xfId="9" applyFont="1" applyBorder="1" applyAlignment="1">
      <alignment horizontal="center" vertical="center" wrapText="1"/>
    </xf>
    <xf numFmtId="0" fontId="17" fillId="0" borderId="0" xfId="10" applyFont="1" applyBorder="1" applyAlignment="1"/>
    <xf numFmtId="0" fontId="17" fillId="0" borderId="0" xfId="12" applyFont="1" applyBorder="1" applyAlignment="1"/>
    <xf numFmtId="43" fontId="27" fillId="6" borderId="18" xfId="14" applyFont="1" applyFill="1" applyBorder="1" applyAlignment="1">
      <alignment horizontal="center"/>
    </xf>
    <xf numFmtId="44" fontId="27" fillId="6" borderId="18" xfId="15" applyFont="1" applyFill="1" applyBorder="1" applyAlignment="1">
      <alignment horizontal="center"/>
    </xf>
    <xf numFmtId="0" fontId="28" fillId="0" borderId="0" xfId="11" applyFont="1"/>
    <xf numFmtId="0" fontId="27" fillId="0" borderId="0" xfId="11" applyFont="1"/>
    <xf numFmtId="0" fontId="29" fillId="3" borderId="15" xfId="9" applyFont="1" applyBorder="1" applyAlignment="1">
      <alignment horizontal="center" vertical="center"/>
    </xf>
    <xf numFmtId="43" fontId="27" fillId="6" borderId="18" xfId="14" applyFont="1" applyFill="1" applyBorder="1" applyAlignment="1">
      <alignment horizontal="left" indent="3"/>
    </xf>
    <xf numFmtId="44" fontId="15" fillId="0" borderId="6" xfId="0" applyNumberFormat="1" applyFont="1" applyBorder="1"/>
    <xf numFmtId="0" fontId="29" fillId="3" borderId="20" xfId="9" applyFont="1" applyBorder="1" applyAlignment="1">
      <alignment horizontal="center" vertical="center"/>
    </xf>
    <xf numFmtId="0" fontId="29" fillId="3" borderId="21" xfId="9" applyFont="1" applyBorder="1" applyAlignment="1">
      <alignment horizontal="center" vertical="center"/>
    </xf>
    <xf numFmtId="43" fontId="22" fillId="0" borderId="19" xfId="1" applyFont="1" applyBorder="1"/>
    <xf numFmtId="0" fontId="22" fillId="0" borderId="19" xfId="1" applyNumberFormat="1" applyFont="1" applyBorder="1" applyAlignment="1">
      <alignment horizontal="center"/>
    </xf>
    <xf numFmtId="44" fontId="15" fillId="0" borderId="8" xfId="2" applyFont="1" applyBorder="1"/>
    <xf numFmtId="44" fontId="22" fillId="0" borderId="0" xfId="2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9" fontId="22" fillId="0" borderId="16" xfId="0" applyNumberFormat="1" applyFont="1" applyBorder="1" applyAlignment="1" applyProtection="1">
      <alignment horizontal="center"/>
      <protection locked="0"/>
    </xf>
    <xf numFmtId="0" fontId="6" fillId="4" borderId="22" xfId="6" applyFont="1" applyFill="1" applyBorder="1" applyAlignment="1">
      <alignment horizontal="center"/>
    </xf>
    <xf numFmtId="0" fontId="6" fillId="4" borderId="23" xfId="6" applyFont="1" applyFill="1" applyBorder="1" applyAlignment="1">
      <alignment horizontal="center"/>
    </xf>
    <xf numFmtId="0" fontId="31" fillId="0" borderId="24" xfId="0" applyFont="1" applyBorder="1" applyAlignment="1">
      <alignment horizontal="center"/>
    </xf>
    <xf numFmtId="164" fontId="31" fillId="0" borderId="25" xfId="7" applyNumberFormat="1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164" fontId="31" fillId="0" borderId="27" xfId="7" applyNumberFormat="1" applyFont="1" applyBorder="1" applyAlignment="1">
      <alignment horizontal="center"/>
    </xf>
    <xf numFmtId="0" fontId="14" fillId="4" borderId="28" xfId="6" applyFont="1" applyFill="1" applyBorder="1" applyAlignment="1">
      <alignment horizontal="left" indent="2"/>
    </xf>
    <xf numFmtId="0" fontId="14" fillId="4" borderId="21" xfId="6" applyFont="1" applyFill="1" applyBorder="1" applyAlignment="1">
      <alignment horizontal="left" indent="2"/>
    </xf>
    <xf numFmtId="0" fontId="14" fillId="4" borderId="24" xfId="6" applyFont="1" applyFill="1" applyBorder="1" applyAlignment="1">
      <alignment horizontal="left" indent="2"/>
    </xf>
    <xf numFmtId="0" fontId="14" fillId="4" borderId="26" xfId="6" applyFont="1" applyFill="1" applyBorder="1" applyAlignment="1">
      <alignment horizontal="left" indent="2"/>
    </xf>
    <xf numFmtId="44" fontId="14" fillId="0" borderId="29" xfId="2" applyFont="1" applyBorder="1" applyAlignment="1">
      <alignment horizontal="left"/>
    </xf>
    <xf numFmtId="44" fontId="14" fillId="0" borderId="30" xfId="2" applyFont="1" applyBorder="1" applyAlignment="1">
      <alignment horizontal="left"/>
    </xf>
    <xf numFmtId="44" fontId="14" fillId="0" borderId="31" xfId="2" applyFont="1" applyBorder="1" applyAlignment="1">
      <alignment horizontal="left"/>
    </xf>
    <xf numFmtId="0" fontId="19" fillId="0" borderId="0" xfId="8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12" fillId="4" borderId="4" xfId="6" applyFont="1" applyFill="1" applyBorder="1" applyAlignment="1">
      <alignment horizontal="center"/>
    </xf>
    <xf numFmtId="0" fontId="12" fillId="4" borderId="5" xfId="6" applyFont="1" applyFill="1" applyBorder="1" applyAlignment="1">
      <alignment horizontal="center"/>
    </xf>
    <xf numFmtId="0" fontId="12" fillId="4" borderId="6" xfId="6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0" fontId="10" fillId="0" borderId="0" xfId="4" applyFont="1" applyBorder="1" applyAlignment="1">
      <alignment horizontal="center"/>
    </xf>
    <xf numFmtId="0" fontId="17" fillId="0" borderId="0" xfId="10" applyFont="1" applyBorder="1" applyAlignment="1">
      <alignment horizontal="center"/>
    </xf>
    <xf numFmtId="0" fontId="17" fillId="0" borderId="0" xfId="12" applyFont="1" applyBorder="1" applyAlignment="1">
      <alignment horizontal="center"/>
    </xf>
    <xf numFmtId="0" fontId="30" fillId="5" borderId="0" xfId="0" applyFont="1" applyFill="1" applyAlignment="1">
      <alignment horizontal="center"/>
    </xf>
  </cellXfs>
  <cellStyles count="17">
    <cellStyle name="20% - Accent1" xfId="6" builtinId="30"/>
    <cellStyle name="40% - Accent6" xfId="9" builtinId="51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Percent" xfId="7" builtinId="5"/>
    <cellStyle name="Percent 2" xfId="13" xr:uid="{CD417CB4-C237-49AB-9BDD-83DE11BEED29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Hardcover">
      <a:majorFont>
        <a:latin typeface="Book Antiqua"/>
        <a:ea typeface=""/>
        <a:cs typeface=""/>
        <a:font script="Grek" typeface="Times New Roman"/>
        <a:font script="Cyrl" typeface="Times New Roman"/>
        <a:font script="Jpan" typeface="HGS明朝E"/>
        <a:font script="Hang" typeface="궁서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S明朝E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K26"/>
  <sheetViews>
    <sheetView tabSelected="1" zoomScaleNormal="100" workbookViewId="0">
      <selection activeCell="D20" sqref="D20"/>
    </sheetView>
  </sheetViews>
  <sheetFormatPr defaultRowHeight="14.25" x14ac:dyDescent="0.45"/>
  <cols>
    <col min="1" max="1" width="26.1328125" bestFit="1" customWidth="1"/>
    <col min="2" max="2" width="15.796875" bestFit="1" customWidth="1"/>
    <col min="3" max="7" width="13.86328125" bestFit="1" customWidth="1"/>
    <col min="8" max="8" width="15.1328125" bestFit="1" customWidth="1"/>
    <col min="9" max="9" width="1.265625" customWidth="1"/>
    <col min="10" max="10" width="17.796875" bestFit="1" customWidth="1"/>
    <col min="11" max="11" width="4.1328125" bestFit="1" customWidth="1"/>
    <col min="12" max="12" width="2.06640625" customWidth="1"/>
    <col min="13" max="13" width="10.1328125" bestFit="1" customWidth="1"/>
  </cols>
  <sheetData>
    <row r="1" spans="1:11" ht="22.5" customHeight="1" x14ac:dyDescent="0.75">
      <c r="A1" s="67" t="s">
        <v>43</v>
      </c>
      <c r="B1" s="67"/>
      <c r="C1" s="67"/>
      <c r="D1" s="67"/>
      <c r="E1" s="67"/>
      <c r="F1" s="67"/>
      <c r="G1" s="67"/>
      <c r="H1" s="67"/>
    </row>
    <row r="2" spans="1:11" ht="25.9" thickBot="1" x14ac:dyDescent="0.8">
      <c r="A2" s="66" t="s">
        <v>52</v>
      </c>
      <c r="B2" s="66"/>
      <c r="C2" s="66"/>
      <c r="D2" s="66"/>
      <c r="E2" s="66"/>
      <c r="F2" s="66"/>
      <c r="G2" s="66"/>
      <c r="H2" s="66"/>
    </row>
    <row r="3" spans="1:11" ht="15" customHeight="1" x14ac:dyDescent="0.6">
      <c r="A3" s="11"/>
      <c r="B3" s="68" t="s">
        <v>45</v>
      </c>
      <c r="C3" s="69"/>
      <c r="D3" s="70"/>
      <c r="E3" s="68" t="s">
        <v>1</v>
      </c>
      <c r="F3" s="69"/>
      <c r="G3" s="70"/>
      <c r="H3" s="12"/>
      <c r="J3" s="19" t="s">
        <v>2</v>
      </c>
      <c r="K3" s="20"/>
    </row>
    <row r="4" spans="1:11" ht="24" customHeight="1" x14ac:dyDescent="0.6">
      <c r="A4" s="13" t="s">
        <v>3</v>
      </c>
      <c r="B4" s="14" t="s">
        <v>47</v>
      </c>
      <c r="C4" s="14" t="s">
        <v>48</v>
      </c>
      <c r="D4" s="14" t="s">
        <v>49</v>
      </c>
      <c r="E4" s="14" t="s">
        <v>50</v>
      </c>
      <c r="F4" s="14" t="s">
        <v>51</v>
      </c>
      <c r="G4" s="14" t="s">
        <v>4</v>
      </c>
      <c r="H4" s="15" t="s">
        <v>5</v>
      </c>
      <c r="J4" s="21" t="s">
        <v>6</v>
      </c>
      <c r="K4" s="22">
        <v>0.18</v>
      </c>
    </row>
    <row r="5" spans="1:11" ht="18.75" customHeight="1" x14ac:dyDescent="0.55000000000000004">
      <c r="A5" s="16" t="s">
        <v>7</v>
      </c>
      <c r="B5" s="3">
        <v>13132</v>
      </c>
      <c r="C5" s="3">
        <v>24601.5</v>
      </c>
      <c r="D5" s="3">
        <v>42770.7</v>
      </c>
      <c r="E5" s="3">
        <v>55295.1</v>
      </c>
      <c r="F5" s="3">
        <v>42701.399999999994</v>
      </c>
      <c r="G5" s="3">
        <v>60057.899999999994</v>
      </c>
      <c r="H5" s="3">
        <v>238558.59999999998</v>
      </c>
      <c r="J5" s="21" t="s">
        <v>8</v>
      </c>
      <c r="K5" s="22">
        <v>0.14000000000000001</v>
      </c>
    </row>
    <row r="6" spans="1:11" ht="18" x14ac:dyDescent="0.55000000000000004">
      <c r="A6" s="16" t="s">
        <v>9</v>
      </c>
      <c r="B6" s="3">
        <v>4725</v>
      </c>
      <c r="C6" s="3">
        <v>5518.7999999999993</v>
      </c>
      <c r="D6" s="3">
        <v>11907</v>
      </c>
      <c r="E6" s="3">
        <v>14445.9</v>
      </c>
      <c r="F6" s="3">
        <v>12322.8</v>
      </c>
      <c r="G6" s="3">
        <v>7931.7</v>
      </c>
      <c r="H6" s="3">
        <v>56851.199999999997</v>
      </c>
      <c r="J6" s="21" t="s">
        <v>10</v>
      </c>
      <c r="K6" s="22">
        <v>0.05</v>
      </c>
    </row>
    <row r="7" spans="1:11" ht="24" customHeight="1" thickBot="1" x14ac:dyDescent="0.55000000000000004">
      <c r="A7" s="7" t="s">
        <v>11</v>
      </c>
      <c r="B7" s="5">
        <f>B5+B6</f>
        <v>17857</v>
      </c>
      <c r="C7" s="5">
        <f t="shared" ref="C7:G7" si="0">C5+C6</f>
        <v>30120.3</v>
      </c>
      <c r="D7" s="5">
        <f t="shared" si="0"/>
        <v>54677.7</v>
      </c>
      <c r="E7" s="5">
        <f t="shared" si="0"/>
        <v>69741</v>
      </c>
      <c r="F7" s="5">
        <f t="shared" si="0"/>
        <v>55024.2</v>
      </c>
      <c r="G7" s="5">
        <f t="shared" si="0"/>
        <v>67989.599999999991</v>
      </c>
      <c r="H7" s="5">
        <f>SUM(B7:G7)</f>
        <v>295409.8</v>
      </c>
      <c r="J7" s="23" t="s">
        <v>12</v>
      </c>
      <c r="K7" s="24">
        <v>0.12</v>
      </c>
    </row>
    <row r="8" spans="1:11" ht="14.65" thickTop="1" x14ac:dyDescent="0.45"/>
    <row r="9" spans="1:11" ht="20.65" x14ac:dyDescent="0.6">
      <c r="A9" s="13" t="s">
        <v>13</v>
      </c>
    </row>
    <row r="10" spans="1:11" ht="18" x14ac:dyDescent="0.55000000000000004">
      <c r="A10" s="16" t="s">
        <v>6</v>
      </c>
      <c r="B10" s="3">
        <f t="shared" ref="B10:G10" si="1">B$7*Mortgage_Expense</f>
        <v>3214.2599999999998</v>
      </c>
      <c r="C10" s="3">
        <f t="shared" si="1"/>
        <v>5421.6539999999995</v>
      </c>
      <c r="D10" s="3">
        <f t="shared" si="1"/>
        <v>9841.985999999999</v>
      </c>
      <c r="E10" s="3">
        <f t="shared" si="1"/>
        <v>12553.38</v>
      </c>
      <c r="F10" s="3">
        <f t="shared" si="1"/>
        <v>9904.3559999999998</v>
      </c>
      <c r="G10" s="3">
        <f t="shared" si="1"/>
        <v>12238.127999999999</v>
      </c>
      <c r="H10" s="3">
        <f t="shared" ref="H10:H13" si="2">SUM(B10:G10)</f>
        <v>53173.763999999996</v>
      </c>
    </row>
    <row r="11" spans="1:11" ht="18" x14ac:dyDescent="0.55000000000000004">
      <c r="A11" s="16" t="s">
        <v>8</v>
      </c>
      <c r="B11" s="3">
        <f t="shared" ref="B11:G11" si="3">B$7*Administrative</f>
        <v>2499.98</v>
      </c>
      <c r="C11" s="3">
        <f t="shared" si="3"/>
        <v>4216.8420000000006</v>
      </c>
      <c r="D11" s="3">
        <f t="shared" si="3"/>
        <v>7654.8780000000006</v>
      </c>
      <c r="E11" s="3">
        <f t="shared" si="3"/>
        <v>9763.7400000000016</v>
      </c>
      <c r="F11" s="3">
        <f t="shared" si="3"/>
        <v>7703.3879999999999</v>
      </c>
      <c r="G11" s="3">
        <f t="shared" si="3"/>
        <v>9518.5439999999999</v>
      </c>
      <c r="H11" s="3">
        <f t="shared" si="2"/>
        <v>41357.372000000003</v>
      </c>
    </row>
    <row r="12" spans="1:11" ht="18" x14ac:dyDescent="0.55000000000000004">
      <c r="A12" s="16" t="s">
        <v>10</v>
      </c>
      <c r="B12" s="3">
        <f t="shared" ref="B12:G12" si="4">B$7*Commission</f>
        <v>892.85</v>
      </c>
      <c r="C12" s="3">
        <f t="shared" si="4"/>
        <v>1506.0150000000001</v>
      </c>
      <c r="D12" s="3">
        <f t="shared" si="4"/>
        <v>2733.8850000000002</v>
      </c>
      <c r="E12" s="3">
        <f t="shared" si="4"/>
        <v>3487.05</v>
      </c>
      <c r="F12" s="3">
        <f t="shared" si="4"/>
        <v>2751.21</v>
      </c>
      <c r="G12" s="3">
        <f t="shared" si="4"/>
        <v>3399.4799999999996</v>
      </c>
      <c r="H12" s="3">
        <f t="shared" si="2"/>
        <v>14770.489999999998</v>
      </c>
    </row>
    <row r="13" spans="1:11" ht="18" x14ac:dyDescent="0.55000000000000004">
      <c r="A13" s="16" t="s">
        <v>12</v>
      </c>
      <c r="B13" s="3">
        <f t="shared" ref="B13:G13" si="5">B$7*Support</f>
        <v>2142.84</v>
      </c>
      <c r="C13" s="3">
        <f t="shared" si="5"/>
        <v>3614.4359999999997</v>
      </c>
      <c r="D13" s="3">
        <f t="shared" si="5"/>
        <v>6561.3239999999996</v>
      </c>
      <c r="E13" s="3">
        <f t="shared" si="5"/>
        <v>8368.92</v>
      </c>
      <c r="F13" s="3">
        <f t="shared" si="5"/>
        <v>6602.9039999999995</v>
      </c>
      <c r="G13" s="3">
        <f t="shared" si="5"/>
        <v>8158.7519999999986</v>
      </c>
      <c r="H13" s="3">
        <f t="shared" si="2"/>
        <v>35449.175999999992</v>
      </c>
    </row>
    <row r="14" spans="1:11" ht="18" x14ac:dyDescent="0.55000000000000004">
      <c r="A14" s="16" t="s">
        <v>66</v>
      </c>
      <c r="B14" s="3"/>
      <c r="C14" s="3"/>
      <c r="D14" s="3"/>
      <c r="E14" s="3"/>
      <c r="F14" s="3"/>
      <c r="G14" s="3"/>
      <c r="H14" s="3"/>
    </row>
    <row r="15" spans="1:11" ht="18" thickBot="1" x14ac:dyDescent="0.55000000000000004">
      <c r="A15" s="7" t="s">
        <v>14</v>
      </c>
      <c r="B15" s="9">
        <f>SUM(B10:B14)</f>
        <v>8749.93</v>
      </c>
      <c r="C15" s="9">
        <f t="shared" ref="C15:E15" si="6">SUM(C10:C14)</f>
        <v>14758.946999999998</v>
      </c>
      <c r="D15" s="9">
        <f t="shared" si="6"/>
        <v>26792.073000000004</v>
      </c>
      <c r="E15" s="9">
        <f t="shared" si="6"/>
        <v>34173.090000000004</v>
      </c>
      <c r="F15" s="9">
        <f>SUM(F10:F14)</f>
        <v>26961.857999999997</v>
      </c>
      <c r="G15" s="9">
        <f>SUM(G10:G14)</f>
        <v>33314.903999999995</v>
      </c>
      <c r="H15" s="9">
        <f>SUM(B15:G15)</f>
        <v>144750.802</v>
      </c>
    </row>
    <row r="16" spans="1:11" ht="14.65" thickTop="1" x14ac:dyDescent="0.45"/>
    <row r="17" spans="1:8" ht="18" thickBot="1" x14ac:dyDescent="0.55000000000000004">
      <c r="A17" s="7" t="s">
        <v>15</v>
      </c>
      <c r="B17" s="10">
        <f>(B7-B15)+((B7-B15)*MN)</f>
        <v>9113.3356641600003</v>
      </c>
      <c r="C17" s="10">
        <f t="shared" ref="C17:G17" si="7">(C7-C15)+((C7-C15)*MN)</f>
        <v>15371.921610864001</v>
      </c>
      <c r="D17" s="10">
        <f t="shared" si="7"/>
        <v>27904.812311375994</v>
      </c>
      <c r="E17" s="10">
        <f t="shared" si="7"/>
        <v>35592.380722079994</v>
      </c>
      <c r="F17" s="10">
        <f t="shared" si="7"/>
        <v>28081.648891296001</v>
      </c>
      <c r="G17" s="10">
        <f t="shared" si="7"/>
        <v>34698.552190847993</v>
      </c>
      <c r="H17" s="10">
        <f>SUM(B17:G17)</f>
        <v>150762.65139062397</v>
      </c>
    </row>
    <row r="18" spans="1:8" ht="14.65" thickTop="1" x14ac:dyDescent="0.45"/>
    <row r="20" spans="1:8" ht="15.75" x14ac:dyDescent="0.5">
      <c r="A20" s="18" t="s">
        <v>67</v>
      </c>
      <c r="B20" s="44">
        <v>60000</v>
      </c>
    </row>
    <row r="21" spans="1:8" ht="15.75" x14ac:dyDescent="0.5">
      <c r="A21" s="17" t="s">
        <v>68</v>
      </c>
      <c r="B21" s="49">
        <v>10000</v>
      </c>
      <c r="C21" s="8"/>
    </row>
    <row r="22" spans="1:8" ht="14.65" thickBot="1" x14ac:dyDescent="0.5">
      <c r="A22" s="8"/>
    </row>
    <row r="23" spans="1:8" ht="16.5" customHeight="1" thickBot="1" x14ac:dyDescent="0.5">
      <c r="A23" s="59" t="s">
        <v>76</v>
      </c>
      <c r="B23" s="60" t="s">
        <v>79</v>
      </c>
      <c r="E23" s="8"/>
    </row>
    <row r="24" spans="1:8" ht="15.4" x14ac:dyDescent="0.45">
      <c r="A24" s="61" t="s">
        <v>75</v>
      </c>
      <c r="B24" s="63">
        <f>$H$6*MN</f>
        <v>39.113625599999999</v>
      </c>
      <c r="C24" s="8"/>
      <c r="G24" s="8"/>
    </row>
    <row r="25" spans="1:8" ht="15.4" x14ac:dyDescent="0.45">
      <c r="A25" s="61" t="s">
        <v>77</v>
      </c>
      <c r="B25" s="64">
        <f>$H$6*ND</f>
        <v>28.425599999999999</v>
      </c>
    </row>
    <row r="26" spans="1:8" ht="15.75" thickBot="1" x14ac:dyDescent="0.5">
      <c r="A26" s="62" t="s">
        <v>78</v>
      </c>
      <c r="B26" s="65">
        <f>$H$6*SD</f>
        <v>25.583039999999997</v>
      </c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65">
      <c r="A1" s="71" t="s">
        <v>0</v>
      </c>
      <c r="B1" s="71"/>
      <c r="C1" s="71"/>
      <c r="D1" s="71"/>
      <c r="E1" s="71"/>
      <c r="F1" s="71"/>
      <c r="G1" s="71"/>
      <c r="H1" s="71"/>
    </row>
    <row r="2" spans="1:8" ht="19.5" x14ac:dyDescent="0.6">
      <c r="A2" s="72" t="s">
        <v>16</v>
      </c>
      <c r="B2" s="72"/>
      <c r="C2" s="72"/>
      <c r="D2" s="72"/>
      <c r="E2" s="72"/>
      <c r="F2" s="72"/>
      <c r="G2" s="72"/>
      <c r="H2" s="72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8" x14ac:dyDescent="0.55000000000000004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8" x14ac:dyDescent="0.55000000000000004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8" x14ac:dyDescent="0.55000000000000004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8" x14ac:dyDescent="0.55000000000000004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8" hidden="1" x14ac:dyDescent="0.55000000000000004">
      <c r="A9" s="2" t="s">
        <v>28</v>
      </c>
      <c r="B9" s="3"/>
      <c r="C9" s="3"/>
      <c r="D9" s="3"/>
      <c r="E9" s="3"/>
      <c r="F9" s="3"/>
      <c r="G9" s="3"/>
      <c r="H9" s="3"/>
    </row>
    <row r="10" spans="1:8" ht="18" x14ac:dyDescent="0.55000000000000004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5000000000000004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A1:D13"/>
  <sheetViews>
    <sheetView workbookViewId="0">
      <selection activeCell="G24" sqref="G24"/>
    </sheetView>
  </sheetViews>
  <sheetFormatPr defaultColWidth="9.1328125" defaultRowHeight="21" x14ac:dyDescent="0.65"/>
  <cols>
    <col min="1" max="1" width="24.86328125" style="28" customWidth="1"/>
    <col min="2" max="2" width="17.6640625" style="28" bestFit="1" customWidth="1"/>
    <col min="3" max="3" width="4.86328125" style="28" customWidth="1"/>
    <col min="4" max="4" width="9.1328125" style="28"/>
    <col min="5" max="5" width="12.73046875" style="28" bestFit="1" customWidth="1"/>
    <col min="6" max="7" width="9.1328125" style="28"/>
    <col min="8" max="8" width="16.86328125" style="28" bestFit="1" customWidth="1"/>
    <col min="9" max="16384" width="9.1328125" style="28"/>
  </cols>
  <sheetData>
    <row r="1" spans="1:4" ht="21.4" thickBot="1" x14ac:dyDescent="0.7">
      <c r="A1" s="25" t="s">
        <v>31</v>
      </c>
      <c r="B1" s="25"/>
      <c r="C1" s="26"/>
      <c r="D1" s="27"/>
    </row>
    <row r="2" spans="1:4" ht="9.75" customHeight="1" thickTop="1" x14ac:dyDescent="0.65"/>
    <row r="3" spans="1:4" x14ac:dyDescent="0.65">
      <c r="A3" s="28" t="s">
        <v>32</v>
      </c>
      <c r="B3" s="29" t="s">
        <v>46</v>
      </c>
    </row>
    <row r="4" spans="1:4" x14ac:dyDescent="0.65">
      <c r="A4" s="28" t="s">
        <v>33</v>
      </c>
      <c r="B4" s="50">
        <v>250000</v>
      </c>
    </row>
    <row r="5" spans="1:4" x14ac:dyDescent="0.65">
      <c r="A5" s="28" t="s">
        <v>34</v>
      </c>
      <c r="B5" s="51">
        <v>30</v>
      </c>
    </row>
    <row r="6" spans="1:4" ht="21.4" thickBot="1" x14ac:dyDescent="0.7">
      <c r="A6" s="30" t="s">
        <v>35</v>
      </c>
      <c r="B6" s="52">
        <v>0.04</v>
      </c>
    </row>
    <row r="7" spans="1:4" ht="21.75" thickTop="1" thickBot="1" x14ac:dyDescent="0.7">
      <c r="A7" s="31" t="s">
        <v>36</v>
      </c>
      <c r="B7" s="32"/>
    </row>
    <row r="8" spans="1:4" ht="21.4" thickTop="1" x14ac:dyDescent="0.65"/>
    <row r="9" spans="1:4" ht="7.5" customHeight="1" x14ac:dyDescent="0.65"/>
    <row r="11" spans="1:4" ht="9.75" customHeight="1" x14ac:dyDescent="0.65"/>
    <row r="12" spans="1:4" ht="21.4" thickBot="1" x14ac:dyDescent="0.7">
      <c r="A12" s="25" t="s">
        <v>37</v>
      </c>
    </row>
    <row r="13" spans="1:4" ht="21.4" thickTop="1" x14ac:dyDescent="0.65">
      <c r="A13" s="28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-0.499984740745262"/>
    <pageSetUpPr fitToPage="1"/>
  </sheetPr>
  <dimension ref="B1:D6"/>
  <sheetViews>
    <sheetView zoomScaleNormal="100" workbookViewId="0">
      <selection activeCell="E13" sqref="E13"/>
    </sheetView>
  </sheetViews>
  <sheetFormatPr defaultRowHeight="14.35" customHeight="1" x14ac:dyDescent="0.75"/>
  <cols>
    <col min="1" max="1" width="9.06640625" style="33"/>
    <col min="2" max="2" width="14.265625" style="33" bestFit="1" customWidth="1"/>
    <col min="3" max="3" width="14.73046875" style="33" bestFit="1" customWidth="1"/>
    <col min="4" max="4" width="19.9296875" style="33" bestFit="1" customWidth="1"/>
    <col min="5" max="16384" width="9.06640625" style="33"/>
  </cols>
  <sheetData>
    <row r="1" spans="2:4" ht="14.35" customHeight="1" thickBot="1" x14ac:dyDescent="0.8">
      <c r="B1" s="34"/>
      <c r="C1" s="34"/>
    </row>
    <row r="2" spans="2:4" ht="20.350000000000001" customHeight="1" thickBot="1" x14ac:dyDescent="0.8">
      <c r="B2" s="45" t="s">
        <v>39</v>
      </c>
      <c r="C2" s="46" t="s">
        <v>40</v>
      </c>
      <c r="D2" s="46" t="s">
        <v>69</v>
      </c>
    </row>
    <row r="3" spans="2:4" ht="20.350000000000001" customHeight="1" thickTop="1" thickBot="1" x14ac:dyDescent="0.8">
      <c r="B3" s="48">
        <v>105</v>
      </c>
      <c r="C3" s="47"/>
      <c r="D3" s="47"/>
    </row>
    <row r="4" spans="2:4" ht="20.350000000000001" customHeight="1" thickTop="1" thickBot="1" x14ac:dyDescent="0.8">
      <c r="B4" s="48">
        <v>108</v>
      </c>
      <c r="C4" s="47"/>
      <c r="D4" s="47"/>
    </row>
    <row r="5" spans="2:4" ht="20.350000000000001" customHeight="1" thickTop="1" thickBot="1" x14ac:dyDescent="0.8">
      <c r="B5" s="48">
        <v>112</v>
      </c>
      <c r="C5" s="47"/>
      <c r="D5" s="47"/>
    </row>
    <row r="6" spans="2:4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theme="9"/>
  </sheetPr>
  <dimension ref="A1:H15"/>
  <sheetViews>
    <sheetView zoomScaleNormal="100" workbookViewId="0">
      <selection activeCell="B31" sqref="B31"/>
    </sheetView>
  </sheetViews>
  <sheetFormatPr defaultRowHeight="14.25" x14ac:dyDescent="0.45"/>
  <cols>
    <col min="1" max="1" width="15.46484375" style="34" bestFit="1" customWidth="1"/>
    <col min="2" max="2" width="30.1328125" style="34" bestFit="1" customWidth="1"/>
    <col min="3" max="3" width="12.3984375" style="34" bestFit="1" customWidth="1"/>
    <col min="4" max="4" width="11.46484375" style="34" bestFit="1" customWidth="1"/>
    <col min="5" max="6" width="9.06640625" style="34"/>
    <col min="7" max="7" width="14.265625" style="34" bestFit="1" customWidth="1"/>
    <col min="8" max="8" width="14.73046875" style="34" bestFit="1" customWidth="1"/>
    <col min="9" max="16384" width="9.06640625" style="34"/>
  </cols>
  <sheetData>
    <row r="1" spans="1:8" ht="28.8" customHeight="1" x14ac:dyDescent="0.7">
      <c r="A1" s="73" t="s">
        <v>43</v>
      </c>
      <c r="B1" s="73"/>
      <c r="C1" s="73"/>
      <c r="D1" s="36"/>
    </row>
    <row r="2" spans="1:8" ht="25.5" thickBot="1" x14ac:dyDescent="0.75">
      <c r="A2" s="74" t="s">
        <v>44</v>
      </c>
      <c r="B2" s="74"/>
      <c r="C2" s="74"/>
      <c r="D2" s="37"/>
    </row>
    <row r="3" spans="1:8" s="40" customFormat="1" ht="21.4" thickBot="1" x14ac:dyDescent="0.7">
      <c r="A3" s="42" t="s">
        <v>39</v>
      </c>
      <c r="B3" s="42" t="s">
        <v>53</v>
      </c>
      <c r="C3" s="35" t="s">
        <v>65</v>
      </c>
      <c r="D3" s="42" t="s">
        <v>41</v>
      </c>
    </row>
    <row r="4" spans="1:8" s="41" customFormat="1" ht="18.75" customHeight="1" thickTop="1" thickBot="1" x14ac:dyDescent="0.6">
      <c r="A4" s="38">
        <v>101</v>
      </c>
      <c r="B4" s="43" t="s">
        <v>54</v>
      </c>
      <c r="C4" s="39">
        <v>0.25</v>
      </c>
      <c r="D4" s="39">
        <v>0.11</v>
      </c>
    </row>
    <row r="5" spans="1:8" s="41" customFormat="1" ht="18.75" thickTop="1" thickBot="1" x14ac:dyDescent="0.6">
      <c r="A5" s="38">
        <v>102</v>
      </c>
      <c r="B5" s="43" t="s">
        <v>55</v>
      </c>
      <c r="C5" s="39">
        <v>0.16</v>
      </c>
      <c r="D5" s="39">
        <v>0.09</v>
      </c>
    </row>
    <row r="6" spans="1:8" s="41" customFormat="1" ht="18.75" thickTop="1" thickBot="1" x14ac:dyDescent="0.6">
      <c r="A6" s="38">
        <v>103</v>
      </c>
      <c r="B6" s="43" t="s">
        <v>56</v>
      </c>
      <c r="C6" s="39">
        <v>30</v>
      </c>
      <c r="D6" s="39">
        <v>18</v>
      </c>
    </row>
    <row r="7" spans="1:8" s="41" customFormat="1" ht="18.75" thickTop="1" thickBot="1" x14ac:dyDescent="0.6">
      <c r="A7" s="38">
        <v>104</v>
      </c>
      <c r="B7" s="43" t="s">
        <v>57</v>
      </c>
      <c r="C7" s="39">
        <v>15</v>
      </c>
      <c r="D7" s="39">
        <v>9</v>
      </c>
    </row>
    <row r="8" spans="1:8" s="41" customFormat="1" ht="18.75" thickTop="1" thickBot="1" x14ac:dyDescent="0.6">
      <c r="A8" s="38">
        <v>105</v>
      </c>
      <c r="B8" s="43" t="s">
        <v>58</v>
      </c>
      <c r="C8" s="39">
        <v>250</v>
      </c>
      <c r="D8" s="39">
        <v>178</v>
      </c>
    </row>
    <row r="9" spans="1:8" s="41" customFormat="1" ht="18.75" thickTop="1" thickBot="1" x14ac:dyDescent="0.6">
      <c r="A9" s="38">
        <v>106</v>
      </c>
      <c r="B9" s="43" t="s">
        <v>59</v>
      </c>
      <c r="C9" s="39">
        <v>0.59</v>
      </c>
      <c r="D9" s="39">
        <v>0.12</v>
      </c>
    </row>
    <row r="10" spans="1:8" s="41" customFormat="1" ht="18.75" thickTop="1" thickBot="1" x14ac:dyDescent="0.6">
      <c r="A10" s="38">
        <v>107</v>
      </c>
      <c r="B10" s="43" t="s">
        <v>60</v>
      </c>
      <c r="C10" s="39">
        <v>17</v>
      </c>
      <c r="D10" s="39">
        <v>5</v>
      </c>
    </row>
    <row r="11" spans="1:8" s="41" customFormat="1" ht="18.75" thickTop="1" thickBot="1" x14ac:dyDescent="0.6">
      <c r="A11" s="38">
        <v>108</v>
      </c>
      <c r="B11" s="43" t="s">
        <v>61</v>
      </c>
      <c r="C11" s="39">
        <v>0.33</v>
      </c>
      <c r="D11" s="39">
        <v>0.09</v>
      </c>
    </row>
    <row r="12" spans="1:8" s="41" customFormat="1" ht="18.75" thickTop="1" thickBot="1" x14ac:dyDescent="0.6">
      <c r="A12" s="38">
        <v>109</v>
      </c>
      <c r="B12" s="43" t="s">
        <v>62</v>
      </c>
      <c r="C12" s="39">
        <v>21</v>
      </c>
      <c r="D12" s="39">
        <v>14</v>
      </c>
    </row>
    <row r="13" spans="1:8" s="41" customFormat="1" ht="18.75" thickTop="1" thickBot="1" x14ac:dyDescent="0.6">
      <c r="A13" s="38">
        <v>110</v>
      </c>
      <c r="B13" s="43" t="s">
        <v>63</v>
      </c>
      <c r="C13" s="39">
        <v>550</v>
      </c>
      <c r="D13" s="39">
        <v>399</v>
      </c>
    </row>
    <row r="14" spans="1:8" s="41" customFormat="1" ht="18.75" thickTop="1" thickBot="1" x14ac:dyDescent="0.6">
      <c r="A14" s="38">
        <v>112</v>
      </c>
      <c r="B14" s="43" t="s">
        <v>64</v>
      </c>
      <c r="C14" s="39">
        <v>675</v>
      </c>
      <c r="D14" s="39">
        <v>255</v>
      </c>
    </row>
    <row r="15" spans="1:8" s="41" customFormat="1" ht="18.399999999999999" thickTop="1" x14ac:dyDescent="0.55000000000000004">
      <c r="G15" s="34"/>
      <c r="H15" s="34"/>
    </row>
  </sheetData>
  <mergeCells count="2">
    <mergeCell ref="A1:C1"/>
    <mergeCell ref="A2:C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295C0-7212-42CF-83BC-4CE285CBB3B9}">
  <sheetPr>
    <tabColor theme="5" tint="-0.249977111117893"/>
  </sheetPr>
  <dimension ref="A1:B6"/>
  <sheetViews>
    <sheetView workbookViewId="0">
      <selection activeCell="A4" sqref="A4:B6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15" x14ac:dyDescent="0.95">
      <c r="A1" s="75" t="s">
        <v>70</v>
      </c>
      <c r="B1" s="75"/>
    </row>
    <row r="2" spans="1:2" ht="14.65" thickBot="1" x14ac:dyDescent="0.5"/>
    <row r="3" spans="1:2" ht="21" thickBot="1" x14ac:dyDescent="0.65">
      <c r="A3" s="53" t="s">
        <v>71</v>
      </c>
      <c r="B3" s="54" t="s">
        <v>42</v>
      </c>
    </row>
    <row r="4" spans="1:2" ht="18" x14ac:dyDescent="0.55000000000000004">
      <c r="A4" s="55" t="s">
        <v>72</v>
      </c>
      <c r="B4" s="56">
        <v>6.8800000000000003E-4</v>
      </c>
    </row>
    <row r="5" spans="1:2" ht="18" x14ac:dyDescent="0.55000000000000004">
      <c r="A5" s="55" t="s">
        <v>73</v>
      </c>
      <c r="B5" s="56">
        <v>5.0000000000000001E-4</v>
      </c>
    </row>
    <row r="6" spans="1:2" ht="18.399999999999999" thickBot="1" x14ac:dyDescent="0.6">
      <c r="A6" s="57" t="s">
        <v>74</v>
      </c>
      <c r="B6" s="58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Income</vt:lpstr>
      <vt:lpstr>Location 2- Breezy Point</vt:lpstr>
      <vt:lpstr>Purchase</vt:lpstr>
      <vt:lpstr>Product Cost Lookup</vt:lpstr>
      <vt:lpstr>Product Inventory Table</vt:lpstr>
      <vt:lpstr>Tax Tables</vt:lpstr>
      <vt:lpstr>Administrative</vt:lpstr>
      <vt:lpstr>Bonus_Amount</vt:lpstr>
      <vt:lpstr>Bonus_Requirement</vt:lpstr>
      <vt:lpstr>Commission</vt:lpstr>
      <vt:lpstr>MN</vt:lpstr>
      <vt:lpstr>Mortgage_Expense</vt:lpstr>
      <vt:lpstr>ND</vt:lpstr>
      <vt:lpstr>'Location 2- Breezy Point'!Print_Area</vt:lpstr>
      <vt:lpstr>SD</vt:lpstr>
      <vt:lpstr>Support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2020-02-06T22:05:47Z</dcterms:modified>
  <cp:category/>
  <cp:contentStatus>Draft</cp:contentStatus>
</cp:coreProperties>
</file>