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xr:revisionPtr revIDLastSave="0" documentId="8_{B9FABFEA-7848-4FCC-8D59-29ABF0766395}" xr6:coauthVersionLast="47" xr6:coauthVersionMax="47" xr10:uidLastSave="{00000000-0000-0000-0000-000000000000}"/>
  <bookViews>
    <workbookView xWindow="26370" yWindow="-780" windowWidth="29040" windowHeight="17520" xr2:uid="{D5B96589-3B1B-4038-90BF-87A2E16632E9}"/>
  </bookViews>
  <sheets>
    <sheet name="PI" sheetId="1" r:id="rId1"/>
    <sheet name="List"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4" i="1" l="1"/>
  <c r="B51" i="1" s="1"/>
  <c r="B47" i="1"/>
  <c r="B42" i="1"/>
  <c r="B36" i="1"/>
  <c r="B34" i="1"/>
  <c r="B28" i="1"/>
  <c r="D14" i="1"/>
  <c r="D12" i="1"/>
  <c r="D10" i="1"/>
  <c r="D8" i="1"/>
  <c r="D16" i="1" s="1"/>
  <c r="B29" i="1" l="1"/>
  <c r="B38" i="1"/>
  <c r="B49" i="1"/>
  <c r="B30" i="1"/>
  <c r="B40" i="1"/>
</calcChain>
</file>

<file path=xl/sharedStrings.xml><?xml version="1.0" encoding="utf-8"?>
<sst xmlns="http://schemas.openxmlformats.org/spreadsheetml/2006/main" count="46" uniqueCount="45">
  <si>
    <t>Companies</t>
  </si>
  <si>
    <t>Private Company</t>
  </si>
  <si>
    <t>State Owned Company</t>
  </si>
  <si>
    <t>Public Company Listed on Exchange</t>
  </si>
  <si>
    <t>Public Company Not Listed on Exchange</t>
  </si>
  <si>
    <t>Non-Profit Company</t>
  </si>
  <si>
    <t>Non-Profit Company Requiring Audit Reg 28 (2)(b)</t>
  </si>
  <si>
    <t>Type of company:</t>
  </si>
  <si>
    <t>Independantly</t>
  </si>
  <si>
    <t>Internally</t>
  </si>
  <si>
    <t>FSP</t>
  </si>
  <si>
    <t>How was the financial statements compiled</t>
  </si>
  <si>
    <t>PI Score Calculators</t>
  </si>
  <si>
    <t>Total turnover during the financial year (Full amount | R1 million = 1 Point):</t>
  </si>
  <si>
    <t>Q</t>
  </si>
  <si>
    <t>Yes</t>
  </si>
  <si>
    <t>No</t>
  </si>
  <si>
    <t>Public Interest Score</t>
  </si>
  <si>
    <t>Did the company hold assets in a fiduciary capacity greater than R5 million for an unrelated party at any stage during the year?</t>
  </si>
  <si>
    <t>Are any shareholders of the company not directors of the company (not owner-managed)?</t>
  </si>
  <si>
    <t>Results</t>
  </si>
  <si>
    <t>Audit or Review required</t>
  </si>
  <si>
    <t>Audit</t>
  </si>
  <si>
    <t>Review</t>
  </si>
  <si>
    <t>Neither</t>
  </si>
  <si>
    <t>Is an Audit Required</t>
  </si>
  <si>
    <t>The average number of employees of the company during the financial year:</t>
  </si>
  <si>
    <t>The total third party liability of the company at the financial year end (Full amount | R1 million =  1 Point):</t>
  </si>
  <si>
    <t>Is the Company required in terms of its Memorandum of Incorporation to be audited</t>
  </si>
  <si>
    <t>Did the company hold assets in a fiduciary capacity greater than R5 million for an unrelated party at any stage during the year</t>
  </si>
  <si>
    <t>Is the company a public company or state-owned company</t>
  </si>
  <si>
    <t>Is the public interest score as calculated for the company greater than 350</t>
  </si>
  <si>
    <t>Is the public interest score calculated for he company greater than or equal to 100 and its financial statement  are not prepared by independent accounting professional</t>
  </si>
  <si>
    <t>Is an Independent Review required?</t>
  </si>
  <si>
    <t>Is the public score as calculated for the company less than 350, but greater than 100, its not owner managed and its financial statement are prepared by an independent accounting professional?</t>
  </si>
  <si>
    <t>Is the public interest score calculated for the company less than 100 and its not owner managed?</t>
  </si>
  <si>
    <t>Total number of individuals with a direct or indirect beneficial interest in the company e.g Shareholders:</t>
  </si>
  <si>
    <t>Is the company required in term of its Memorandum of Incorporation to be audited?:</t>
  </si>
  <si>
    <t>Independently compiled means financial statements prepared by an independent accounting professional on the basis of financial records provided by the company, as opposed to financial statements which are either prepared by the company itself, or by the external audit teams as part of their audit engagement.</t>
  </si>
  <si>
    <t>Holding assets in a fiduciary capacity means to hold and/or manage the assets or capital funds for and on behalf of persons unrelated to the company.</t>
  </si>
  <si>
    <t>If every person who is a holder of, or who holds a beneficial interest in (for example a beneficiary in a trust), any securities (which includes both shares and other debt instruments such as debentures) issued by the company is also a director of the company, the company is classified as "owner-managed".</t>
  </si>
  <si>
    <t>For PIS purposes one point is awarded for every million (or part thereof) in turnover.</t>
  </si>
  <si>
    <t>For PIS purposes one point is awarded for every million (or part thereof) in third party debt.</t>
  </si>
  <si>
    <t>For PIS purposes one point is awarded per employee.</t>
  </si>
  <si>
    <t xml:space="preserve">For PIS purposes one point is awarded for every person who holds such an interest.
In terms of section 56(2), a person will also be regarded as having a 'beneficial interest' in a security of a PUBLIC COMPANY if that security is held nomine officii by another person on that first person's behalf, or if that first person -
   1.) is married in community of property to a person who has a beneficial interest in that security;
   2.) is the person of a minor child who has a beneficial interest in that security;
   3.) is party to an agreement (entered into with any person who has a beneficial interest in the securities) providing for cooperation regarding 
         the acquisition, disposal or any other matter relating to the a beneficial interest in the securities;
   4.) is the holding company of a company that has a beneficial interest in that security;
   5.) is entitled to exercise or control the exercise of the majority of the voting rights at general meetings of a juristic person that has a 
         beneficial interest in that security; or
  6.) gives directions or instructions to a juristic person that has a beneficial interest in that security, and its directors or the trustees are 
         accustomed to act in accordance with that person's directions or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</si>
</sst>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430]#,##0"/>
  </numFmts>
  <fonts count="6" x14ac:knownFonts="1">
    <font>
      <sz val="11"/>
      <color theme="1"/>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wrapText="1"/>
    </xf>
    <xf numFmtId="0" fontId="0" fillId="2" borderId="0" xfId="0" applyFill="1" applyAlignment="1">
      <alignment horizontal="center" vertical="center"/>
    </xf>
    <xf numFmtId="0" fontId="5" fillId="3" borderId="0" xfId="0" applyFont="1" applyFill="1"/>
    <xf numFmtId="0" fontId="0" fillId="3" borderId="0" xfId="0" applyFill="1"/>
    <xf numFmtId="0" fontId="1" fillId="3"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0" xfId="0" applyFont="1" applyFill="1" applyAlignment="1">
      <alignment wrapText="1"/>
    </xf>
    <xf numFmtId="0" fontId="3" fillId="3" borderId="0" xfId="0" applyFont="1" applyFill="1" applyAlignment="1">
      <alignment wrapText="1"/>
    </xf>
    <xf numFmtId="0" fontId="0" fillId="3" borderId="0" xfId="0" applyFill="1" applyAlignment="1">
      <alignment horizontal="center" vertical="center" wrapText="1"/>
    </xf>
    <xf numFmtId="0" fontId="0" fillId="3" borderId="0" xfId="0" applyFill="1" applyAlignment="1">
      <alignment wrapText="1"/>
    </xf>
    <xf numFmtId="0" fontId="4" fillId="3" borderId="0" xfId="0" applyFont="1" applyFill="1" applyAlignment="1">
      <alignment wrapText="1"/>
    </xf>
    <xf numFmtId="0" fontId="0" fillId="3" borderId="1" xfId="0" applyFill="1" applyBorder="1" applyAlignment="1">
      <alignment horizontal="center" vertical="center" wrapText="1"/>
    </xf>
    <xf numFmtId="0" fontId="2" fillId="3" borderId="0" xfId="0" applyFont="1" applyFill="1"/>
    <xf numFmtId="0" fontId="0" fillId="3" borderId="1" xfId="0" applyFill="1" applyBorder="1" applyAlignment="1">
      <alignment wrapText="1"/>
    </xf>
    <xf numFmtId="0" fontId="0" fillId="3" borderId="1" xfId="0" applyFill="1" applyBorder="1"/>
    <xf numFmtId="0" fontId="3" fillId="3" borderId="0" xfId="0" applyFont="1" applyFill="1"/>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0" fillId="3" borderId="0" xfId="0" applyFill="1" applyAlignment="1">
      <alignment horizontal="center" vertical="center"/>
    </xf>
    <xf numFmtId="0" fontId="2" fillId="3" borderId="0" xfId="0" applyFont="1" applyFill="1" applyAlignment="1">
      <alignment horizontal="center" vertical="center"/>
    </xf>
    <xf numFmtId="0" fontId="2" fillId="2" borderId="1" xfId="0" applyFont="1" applyFill="1" applyBorder="1" applyAlignment="1" applyProtection="1">
      <alignment horizontal="center" vertical="center"/>
      <protection locked="0"/>
    </xf>
    <xf numFmtId="164" fontId="2" fillId="3" borderId="0" xfId="0" applyNumberFormat="1" applyFont="1" applyFill="1" applyAlignment="1">
      <alignment horizontal="center" vertical="center"/>
    </xf>
    <xf numFmtId="164" fontId="2" fillId="2" borderId="1"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60FD375-1F75-452A-ACC7-77EC14929BFE}" name="ToC" displayName="ToC" ref="A1:A7" totalsRowShown="0">
  <autoFilter ref="A1:A7" xr:uid="{660FD375-1F75-452A-ACC7-77EC14929BFE}"/>
  <tableColumns count="1">
    <tableColumn id="1" xr3:uid="{62DFBCC2-CB1B-41CC-AADD-93127832FFBB}" name="Compani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3163F49-5CEF-48B9-9635-F3DBD186EBF3}" name="FSP" displayName="FSP" ref="C1:C3" totalsRowShown="0">
  <autoFilter ref="C1:C3" xr:uid="{53163F49-5CEF-48B9-9635-F3DBD186EBF3}"/>
  <tableColumns count="1">
    <tableColumn id="1" xr3:uid="{A5BC262D-CD3D-485D-ADC7-3AA3AD8ABFB2}" name="FSP"/>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A32DCC0-B452-4C57-9BDC-CAA66A6A306A}" name="Q" displayName="Q" ref="E1:E3" totalsRowShown="0">
  <autoFilter ref="E1:E3" xr:uid="{7A32DCC0-B452-4C57-9BDC-CAA66A6A306A}"/>
  <tableColumns count="1">
    <tableColumn id="1" xr3:uid="{F9A5F742-EEDE-4237-99B3-FF51A50A0108}" name="Q"/>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FB2B-A6FE-40A7-BB86-CA99D112949D}">
  <dimension ref="A1:F57"/>
  <sheetViews>
    <sheetView tabSelected="1" zoomScale="90" zoomScaleNormal="90" workbookViewId="0">
      <selection activeCell="A2" sqref="A2"/>
    </sheetView>
  </sheetViews>
  <sheetFormatPr defaultColWidth="0" defaultRowHeight="15" zeroHeight="1" x14ac:dyDescent="0.25"/>
  <cols>
    <col min="1" max="1" width="93.140625" customWidth="1"/>
    <col min="2" max="2" width="24.140625" customWidth="1"/>
    <col min="3" max="3" width="3.85546875" customWidth="1"/>
    <col min="4" max="4" width="9.140625" customWidth="1"/>
    <col min="5" max="5" width="5" customWidth="1"/>
    <col min="6" max="6" width="129.7109375" customWidth="1"/>
    <col min="7" max="16384" width="9.140625" hidden="1"/>
  </cols>
  <sheetData>
    <row r="1" spans="1:6" ht="26.25" x14ac:dyDescent="0.4">
      <c r="A1" s="3" t="s">
        <v>12</v>
      </c>
      <c r="B1" s="4"/>
      <c r="C1" s="4"/>
      <c r="D1" s="4"/>
      <c r="E1" s="4"/>
      <c r="F1" s="4"/>
    </row>
    <row r="2" spans="1:6" ht="18.75" x14ac:dyDescent="0.3">
      <c r="A2" s="4"/>
      <c r="B2" s="13"/>
      <c r="C2" s="13"/>
      <c r="D2" s="13"/>
      <c r="E2" s="4"/>
      <c r="F2" s="4"/>
    </row>
    <row r="3" spans="1:6" ht="18.75" x14ac:dyDescent="0.3">
      <c r="A3" s="5" t="s">
        <v>7</v>
      </c>
      <c r="B3" s="21"/>
      <c r="C3" s="13"/>
      <c r="D3" s="13"/>
      <c r="E3" s="4"/>
      <c r="F3" s="4"/>
    </row>
    <row r="4" spans="1:6" ht="6.75" customHeight="1" x14ac:dyDescent="0.3">
      <c r="A4" s="6"/>
      <c r="B4" s="20"/>
      <c r="C4" s="13"/>
      <c r="D4" s="13"/>
      <c r="E4" s="4"/>
      <c r="F4" s="4"/>
    </row>
    <row r="5" spans="1:6" ht="45.75" x14ac:dyDescent="0.3">
      <c r="A5" s="5" t="s">
        <v>11</v>
      </c>
      <c r="B5" s="21"/>
      <c r="C5" s="13"/>
      <c r="D5" s="13"/>
      <c r="E5" s="4"/>
      <c r="F5" s="14" t="s">
        <v>38</v>
      </c>
    </row>
    <row r="6" spans="1:6" ht="18.75" x14ac:dyDescent="0.3">
      <c r="A6" s="6"/>
      <c r="B6" s="20"/>
      <c r="C6" s="13"/>
      <c r="D6" s="13"/>
      <c r="E6" s="4"/>
      <c r="F6" s="4"/>
    </row>
    <row r="7" spans="1:6" ht="6.75" customHeight="1" x14ac:dyDescent="0.3">
      <c r="A7" s="6"/>
      <c r="B7" s="20"/>
      <c r="C7" s="13"/>
      <c r="D7" s="13"/>
      <c r="E7" s="4"/>
      <c r="F7" s="4"/>
    </row>
    <row r="8" spans="1:6" ht="18.75" x14ac:dyDescent="0.3">
      <c r="A8" s="5" t="s">
        <v>26</v>
      </c>
      <c r="B8" s="21"/>
      <c r="C8" s="13"/>
      <c r="D8" s="13">
        <f>B8*1</f>
        <v>0</v>
      </c>
      <c r="E8" s="4"/>
      <c r="F8" s="15" t="s">
        <v>43</v>
      </c>
    </row>
    <row r="9" spans="1:6" ht="6.75" customHeight="1" x14ac:dyDescent="0.3">
      <c r="A9" s="6"/>
      <c r="B9" s="20"/>
      <c r="C9" s="13"/>
      <c r="D9" s="13"/>
      <c r="E9" s="4"/>
      <c r="F9" s="4"/>
    </row>
    <row r="10" spans="1:6" ht="31.5" x14ac:dyDescent="0.3">
      <c r="A10" s="5" t="s">
        <v>27</v>
      </c>
      <c r="B10" s="23"/>
      <c r="C10" s="13"/>
      <c r="D10" s="13">
        <f>ROUND(B10/1000000*1,0)</f>
        <v>0</v>
      </c>
      <c r="E10" s="4"/>
      <c r="F10" s="14" t="s">
        <v>42</v>
      </c>
    </row>
    <row r="11" spans="1:6" ht="6.75" customHeight="1" x14ac:dyDescent="0.3">
      <c r="A11" s="6"/>
      <c r="B11" s="22"/>
      <c r="C11" s="13"/>
      <c r="D11" s="13"/>
      <c r="E11" s="4"/>
      <c r="F11" s="4"/>
    </row>
    <row r="12" spans="1:6" ht="18.75" x14ac:dyDescent="0.3">
      <c r="A12" s="5" t="s">
        <v>13</v>
      </c>
      <c r="B12" s="23"/>
      <c r="C12" s="13"/>
      <c r="D12" s="13">
        <f>ROUND(B12/1000000*1,0)</f>
        <v>0</v>
      </c>
      <c r="E12" s="4"/>
      <c r="F12" s="14" t="s">
        <v>41</v>
      </c>
    </row>
    <row r="13" spans="1:6" ht="6.75" customHeight="1" x14ac:dyDescent="0.3">
      <c r="A13" s="6"/>
      <c r="B13" s="20"/>
      <c r="C13" s="13"/>
      <c r="D13" s="13"/>
      <c r="E13" s="4"/>
      <c r="F13" s="4"/>
    </row>
    <row r="14" spans="1:6" ht="240.75" x14ac:dyDescent="0.3">
      <c r="A14" s="5" t="s">
        <v>36</v>
      </c>
      <c r="B14" s="21"/>
      <c r="C14" s="13"/>
      <c r="D14" s="13">
        <f>B14*1</f>
        <v>0</v>
      </c>
      <c r="E14" s="4"/>
      <c r="F14" s="14" t="s">
        <v>44</v>
      </c>
    </row>
    <row r="15" spans="1:6" ht="18.75" x14ac:dyDescent="0.3">
      <c r="A15" s="7"/>
      <c r="B15" s="20"/>
      <c r="C15" s="13"/>
      <c r="D15" s="13"/>
      <c r="E15" s="4"/>
      <c r="F15" s="4"/>
    </row>
    <row r="16" spans="1:6" ht="21" x14ac:dyDescent="0.35">
      <c r="A16" s="8" t="s">
        <v>17</v>
      </c>
      <c r="B16" s="20"/>
      <c r="C16" s="13"/>
      <c r="D16" s="16">
        <f>SUM(D8:D15)</f>
        <v>0</v>
      </c>
      <c r="E16" s="4"/>
      <c r="F16" s="4"/>
    </row>
    <row r="17" spans="1:6" ht="6.75" customHeight="1" x14ac:dyDescent="0.3">
      <c r="A17" s="7"/>
      <c r="B17" s="20"/>
      <c r="C17" s="13"/>
      <c r="D17" s="13"/>
      <c r="E17" s="4"/>
      <c r="F17" s="4"/>
    </row>
    <row r="18" spans="1:6" ht="18.75" x14ac:dyDescent="0.3">
      <c r="A18" s="5" t="s">
        <v>37</v>
      </c>
      <c r="B18" s="21"/>
      <c r="C18" s="13"/>
      <c r="D18" s="13"/>
      <c r="E18" s="4"/>
      <c r="F18" s="4"/>
    </row>
    <row r="19" spans="1:6" ht="6.75" customHeight="1" x14ac:dyDescent="0.3">
      <c r="A19" s="6"/>
      <c r="B19" s="20"/>
      <c r="C19" s="13"/>
      <c r="D19" s="13"/>
      <c r="E19" s="4"/>
      <c r="F19" s="4"/>
    </row>
    <row r="20" spans="1:6" ht="31.5" x14ac:dyDescent="0.3">
      <c r="A20" s="5" t="s">
        <v>18</v>
      </c>
      <c r="B20" s="21"/>
      <c r="C20" s="13"/>
      <c r="D20" s="13"/>
      <c r="E20" s="4"/>
      <c r="F20" s="14" t="s">
        <v>39</v>
      </c>
    </row>
    <row r="21" spans="1:6" ht="6.75" customHeight="1" x14ac:dyDescent="0.3">
      <c r="A21" s="6"/>
      <c r="B21" s="20"/>
      <c r="C21" s="13"/>
      <c r="D21" s="13"/>
      <c r="E21" s="4"/>
      <c r="F21" s="4"/>
    </row>
    <row r="22" spans="1:6" ht="45.75" x14ac:dyDescent="0.3">
      <c r="A22" s="5" t="s">
        <v>19</v>
      </c>
      <c r="B22" s="21"/>
      <c r="C22" s="13"/>
      <c r="D22" s="13"/>
      <c r="E22" s="4"/>
      <c r="F22" s="14" t="s">
        <v>40</v>
      </c>
    </row>
    <row r="23" spans="1:6" x14ac:dyDescent="0.25">
      <c r="A23" s="9"/>
      <c r="B23" s="19"/>
      <c r="C23" s="4"/>
      <c r="D23" s="4"/>
      <c r="E23" s="4"/>
      <c r="F23" s="4"/>
    </row>
    <row r="24" spans="1:6" x14ac:dyDescent="0.25">
      <c r="A24" s="10"/>
      <c r="B24" s="4"/>
      <c r="C24" s="4"/>
      <c r="D24" s="4"/>
      <c r="E24" s="4"/>
      <c r="F24" s="4"/>
    </row>
    <row r="25" spans="1:6" ht="21" x14ac:dyDescent="0.35">
      <c r="A25" s="8" t="s">
        <v>20</v>
      </c>
      <c r="B25" s="20"/>
      <c r="C25" s="4"/>
      <c r="D25" s="4"/>
      <c r="E25" s="4"/>
      <c r="F25" s="4"/>
    </row>
    <row r="26" spans="1:6" ht="18.75" x14ac:dyDescent="0.25">
      <c r="A26" s="10"/>
      <c r="B26" s="20"/>
      <c r="C26" s="4"/>
      <c r="D26" s="4"/>
      <c r="E26" s="4"/>
      <c r="F26" s="4"/>
    </row>
    <row r="27" spans="1:6" ht="18.75" x14ac:dyDescent="0.3">
      <c r="A27" s="11" t="s">
        <v>21</v>
      </c>
      <c r="B27" s="20"/>
      <c r="C27" s="4"/>
      <c r="D27" s="4"/>
      <c r="E27" s="4"/>
      <c r="F27" s="4"/>
    </row>
    <row r="28" spans="1:6" ht="18.75" x14ac:dyDescent="0.25">
      <c r="A28" s="5" t="s">
        <v>22</v>
      </c>
      <c r="B28" s="18" t="str">
        <f>IF(A54="Incomplete","",IF(OR(B34="Yes",B36="Yes",B38="Yes",B40="Yes",B42="Yes"),"Yes","No"))</f>
        <v/>
      </c>
      <c r="C28" s="4"/>
      <c r="D28" s="4"/>
      <c r="E28" s="4"/>
      <c r="F28" s="4"/>
    </row>
    <row r="29" spans="1:6" ht="18.75" x14ac:dyDescent="0.25">
      <c r="A29" s="5" t="s">
        <v>23</v>
      </c>
      <c r="B29" s="18" t="str">
        <f>IF(A54="Incomplete","",IF(OR(B47="Yes",B49="Yes",B51="Yes"),"Yes","No"))</f>
        <v/>
      </c>
      <c r="C29" s="4"/>
      <c r="D29" s="4"/>
      <c r="E29" s="4"/>
      <c r="F29" s="4"/>
    </row>
    <row r="30" spans="1:6" ht="18.75" x14ac:dyDescent="0.25">
      <c r="A30" s="5" t="s">
        <v>24</v>
      </c>
      <c r="B30" s="18" t="str">
        <f>IF(A54="Incomplete","",IF(AND(B28="No",B29="No"),"Yes","No"))</f>
        <v/>
      </c>
      <c r="C30" s="4"/>
      <c r="D30" s="4"/>
      <c r="E30" s="4"/>
      <c r="F30" s="4"/>
    </row>
    <row r="31" spans="1:6" ht="18.75" x14ac:dyDescent="0.25">
      <c r="A31" s="10"/>
      <c r="B31" s="20"/>
      <c r="C31" s="4"/>
      <c r="D31" s="4"/>
      <c r="E31" s="4"/>
      <c r="F31" s="4"/>
    </row>
    <row r="32" spans="1:6" ht="18.75" x14ac:dyDescent="0.3">
      <c r="A32" s="11" t="s">
        <v>25</v>
      </c>
      <c r="B32" s="20"/>
      <c r="C32" s="4"/>
      <c r="D32" s="4"/>
      <c r="E32" s="4"/>
      <c r="F32" s="4"/>
    </row>
    <row r="33" spans="1:6" ht="18.75" x14ac:dyDescent="0.25">
      <c r="A33" s="10"/>
      <c r="B33" s="20"/>
      <c r="C33" s="4"/>
      <c r="D33" s="4"/>
      <c r="E33" s="4"/>
      <c r="F33" s="4"/>
    </row>
    <row r="34" spans="1:6" ht="18.75" x14ac:dyDescent="0.25">
      <c r="A34" s="5" t="s">
        <v>28</v>
      </c>
      <c r="B34" s="17" t="str">
        <f>IF(A54="Incomplete","",IF(B18="","",B18))</f>
        <v/>
      </c>
      <c r="C34" s="4"/>
      <c r="D34" s="4"/>
      <c r="E34" s="4"/>
      <c r="F34" s="4"/>
    </row>
    <row r="35" spans="1:6" ht="6.75" customHeight="1" x14ac:dyDescent="0.25">
      <c r="A35" s="6"/>
      <c r="B35" s="20"/>
      <c r="C35" s="4"/>
      <c r="D35" s="4"/>
      <c r="E35" s="4"/>
      <c r="F35" s="4"/>
    </row>
    <row r="36" spans="1:6" ht="31.5" x14ac:dyDescent="0.25">
      <c r="A36" s="5" t="s">
        <v>29</v>
      </c>
      <c r="B36" s="17" t="str">
        <f>IF(A54="Incomplete","",IF(B20="","",B20))</f>
        <v/>
      </c>
      <c r="C36" s="4"/>
      <c r="D36" s="4"/>
      <c r="E36" s="4"/>
      <c r="F36" s="4"/>
    </row>
    <row r="37" spans="1:6" ht="6.75" customHeight="1" x14ac:dyDescent="0.25">
      <c r="A37" s="6"/>
      <c r="B37" s="20"/>
      <c r="C37" s="4"/>
      <c r="D37" s="4"/>
      <c r="E37" s="4"/>
      <c r="F37" s="4"/>
    </row>
    <row r="38" spans="1:6" ht="18.75" x14ac:dyDescent="0.25">
      <c r="A38" s="5" t="s">
        <v>30</v>
      </c>
      <c r="B38" s="17" t="str">
        <f>IF(A54="Incomplete","",IF(OR(B3=List!A4,B3=List!A5,B3=List!A3),"Yes","No"))</f>
        <v/>
      </c>
      <c r="C38" s="4"/>
      <c r="D38" s="4"/>
      <c r="E38" s="4"/>
      <c r="F38" s="4"/>
    </row>
    <row r="39" spans="1:6" ht="6.75" customHeight="1" x14ac:dyDescent="0.25">
      <c r="A39" s="6"/>
      <c r="B39" s="20"/>
      <c r="C39" s="4"/>
      <c r="D39" s="4"/>
      <c r="E39" s="4"/>
      <c r="F39" s="4"/>
    </row>
    <row r="40" spans="1:6" ht="18.75" x14ac:dyDescent="0.25">
      <c r="A40" s="5" t="s">
        <v>31</v>
      </c>
      <c r="B40" s="17" t="str">
        <f>IF(A54="Incomplete","",IF(D16&gt;350,"Yes","No"))</f>
        <v/>
      </c>
      <c r="C40" s="4"/>
      <c r="D40" s="4"/>
      <c r="E40" s="4"/>
      <c r="F40" s="4"/>
    </row>
    <row r="41" spans="1:6" ht="6.75" customHeight="1" x14ac:dyDescent="0.25">
      <c r="A41" s="6"/>
      <c r="B41" s="20"/>
      <c r="C41" s="4"/>
      <c r="D41" s="4"/>
      <c r="E41" s="4"/>
      <c r="F41" s="4"/>
    </row>
    <row r="42" spans="1:6" ht="31.5" x14ac:dyDescent="0.25">
      <c r="A42" s="5" t="s">
        <v>32</v>
      </c>
      <c r="B42" s="17" t="str">
        <f>IF(A54="Incomplete","",IF(AND(D16&gt;100,B5=List!C3),"Yes","No"))</f>
        <v/>
      </c>
      <c r="C42" s="4"/>
      <c r="D42" s="4"/>
      <c r="E42" s="4"/>
      <c r="F42" s="4"/>
    </row>
    <row r="43" spans="1:6" ht="18.75" x14ac:dyDescent="0.25">
      <c r="A43" s="10"/>
      <c r="B43" s="20"/>
      <c r="C43" s="4"/>
      <c r="D43" s="4"/>
      <c r="E43" s="4"/>
      <c r="F43" s="4"/>
    </row>
    <row r="44" spans="1:6" ht="18.75" x14ac:dyDescent="0.25">
      <c r="A44" s="10"/>
      <c r="B44" s="20"/>
      <c r="C44" s="4"/>
      <c r="D44" s="4"/>
      <c r="E44" s="4"/>
      <c r="F44" s="4"/>
    </row>
    <row r="45" spans="1:6" ht="18.75" x14ac:dyDescent="0.3">
      <c r="A45" s="11" t="s">
        <v>33</v>
      </c>
      <c r="B45" s="20"/>
      <c r="C45" s="4"/>
      <c r="D45" s="4"/>
      <c r="E45" s="4"/>
      <c r="F45" s="4"/>
    </row>
    <row r="46" spans="1:6" ht="6.75" customHeight="1" x14ac:dyDescent="0.25">
      <c r="A46" s="10"/>
      <c r="B46" s="20"/>
      <c r="C46" s="4"/>
      <c r="D46" s="4"/>
      <c r="E46" s="4"/>
      <c r="F46" s="4"/>
    </row>
    <row r="47" spans="1:6" ht="18.75" x14ac:dyDescent="0.25">
      <c r="A47" s="12" t="s">
        <v>19</v>
      </c>
      <c r="B47" s="17" t="str">
        <f>IF(A54="Incomplete","",IF(B22="","",B22))</f>
        <v/>
      </c>
      <c r="C47" s="4"/>
      <c r="D47" s="4"/>
      <c r="E47" s="4"/>
      <c r="F47" s="4"/>
    </row>
    <row r="48" spans="1:6" ht="6.75" customHeight="1" x14ac:dyDescent="0.25">
      <c r="A48" s="9"/>
      <c r="B48" s="20"/>
      <c r="C48" s="4"/>
      <c r="D48" s="4"/>
      <c r="E48" s="4"/>
      <c r="F48" s="4"/>
    </row>
    <row r="49" spans="1:6" ht="58.5" customHeight="1" x14ac:dyDescent="0.25">
      <c r="A49" s="12" t="s">
        <v>34</v>
      </c>
      <c r="B49" s="17" t="str">
        <f>IF(A54="Incomplete","",IF(AND(D16&lt;350,D16&gt;100,B5=List!C2),"Yes","No"))</f>
        <v/>
      </c>
      <c r="C49" s="4"/>
      <c r="D49" s="4"/>
      <c r="E49" s="4"/>
      <c r="F49" s="4"/>
    </row>
    <row r="50" spans="1:6" ht="6.75" customHeight="1" x14ac:dyDescent="0.25">
      <c r="A50" s="9"/>
      <c r="B50" s="20"/>
      <c r="C50" s="4"/>
      <c r="D50" s="4"/>
      <c r="E50" s="4"/>
      <c r="F50" s="4"/>
    </row>
    <row r="51" spans="1:6" ht="29.25" customHeight="1" x14ac:dyDescent="0.25">
      <c r="A51" s="12" t="s">
        <v>35</v>
      </c>
      <c r="B51" s="17" t="str">
        <f>IF(A54="Incomplete","",IF(AND(D16&lt;100,B22="Yes"),"Yes","No"))</f>
        <v/>
      </c>
      <c r="C51" s="4"/>
      <c r="D51" s="4"/>
      <c r="E51" s="4"/>
      <c r="F51" s="4"/>
    </row>
    <row r="52" spans="1:6" ht="18.75" x14ac:dyDescent="0.3">
      <c r="A52" s="10"/>
      <c r="B52" s="13"/>
      <c r="C52" s="4"/>
      <c r="D52" s="4"/>
      <c r="E52" s="4"/>
      <c r="F52" s="4"/>
    </row>
    <row r="53" spans="1:6" hidden="1" x14ac:dyDescent="0.25">
      <c r="A53" s="1"/>
    </row>
    <row r="54" spans="1:6" hidden="1" x14ac:dyDescent="0.25">
      <c r="A54" s="2" t="str">
        <f>IF(OR(B22="",B20="",B18="",B14="",B12="",B10="",B8="",B5="",B3=""),"Incomplete","Complete")</f>
        <v>Incomplete</v>
      </c>
    </row>
    <row r="55" spans="1:6" hidden="1" x14ac:dyDescent="0.25">
      <c r="A55" s="1"/>
    </row>
    <row r="56" spans="1:6" hidden="1" x14ac:dyDescent="0.25">
      <c r="A56" s="1"/>
    </row>
    <row r="57" spans="1:6" hidden="1" x14ac:dyDescent="0.25">
      <c r="A57" s="1"/>
    </row>
  </sheetData>
  <sheetProtection algorithmName="SHA-512" hashValue="h35tT6b4BMMf+TRVXdi09Q8/PNhYGSdPKK/PA9yhyjrpgRkE0heq22uuw0wY4M3WpH1lk4V5aem2BhXjYjZ9wg==" saltValue="u5j7ThPRj7sT+JoxXF9w0g==" spinCount="100000" sheet="1" objects="1" scenarios="1"/>
  <dataValidations count="3">
    <dataValidation type="list" allowBlank="1" showInputMessage="1" showErrorMessage="1" sqref="B3" xr:uid="{FA0E84DC-1863-470C-8477-780CC6FB3010}">
      <formula1>INDIRECT("ToC[Companies]")</formula1>
    </dataValidation>
    <dataValidation type="list" allowBlank="1" showInputMessage="1" showErrorMessage="1" sqref="B5" xr:uid="{DC00E85E-2526-4F94-881B-BF6EF47D5517}">
      <formula1>INDIRECT("FSP[FSP]")</formula1>
    </dataValidation>
    <dataValidation type="list" allowBlank="1" showInputMessage="1" showErrorMessage="1" sqref="B18 B20 B22" xr:uid="{A99D6915-595E-41F3-8145-9B0A1EF50612}">
      <formula1>INDIRECT("Q[Q]")</formula1>
    </dataValidation>
  </dataValidations>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19A3D-B2A2-4BCB-BDCF-3D55FD9D7988}">
  <dimension ref="A1:E7"/>
  <sheetViews>
    <sheetView workbookViewId="0">
      <selection activeCell="A38" sqref="A38"/>
    </sheetView>
  </sheetViews>
  <sheetFormatPr defaultRowHeight="15" x14ac:dyDescent="0.25"/>
  <cols>
    <col min="1" max="1" width="46.28515625" bestFit="1" customWidth="1"/>
    <col min="3" max="3" width="29.28515625" customWidth="1"/>
  </cols>
  <sheetData>
    <row r="1" spans="1:5" x14ac:dyDescent="0.25">
      <c r="A1" t="s">
        <v>0</v>
      </c>
      <c r="C1" t="s">
        <v>10</v>
      </c>
      <c r="E1" t="s">
        <v>14</v>
      </c>
    </row>
    <row r="2" spans="1:5" x14ac:dyDescent="0.25">
      <c r="A2" t="s">
        <v>1</v>
      </c>
      <c r="C2" t="s">
        <v>8</v>
      </c>
      <c r="E2" t="s">
        <v>15</v>
      </c>
    </row>
    <row r="3" spans="1:5" x14ac:dyDescent="0.25">
      <c r="A3" t="s">
        <v>2</v>
      </c>
      <c r="C3" t="s">
        <v>9</v>
      </c>
      <c r="E3" t="s">
        <v>16</v>
      </c>
    </row>
    <row r="4" spans="1:5" x14ac:dyDescent="0.25">
      <c r="A4" t="s">
        <v>3</v>
      </c>
    </row>
    <row r="5" spans="1:5" x14ac:dyDescent="0.25">
      <c r="A5" t="s">
        <v>4</v>
      </c>
    </row>
    <row r="6" spans="1:5" x14ac:dyDescent="0.25">
      <c r="A6" t="s">
        <v>5</v>
      </c>
    </row>
    <row r="7" spans="1:5" x14ac:dyDescent="0.25">
      <c r="A7" t="s">
        <v>6</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Ryane Brunsdon</dc:creator>
  <cp:lastModifiedBy>Ryane Brunsdon</cp:lastModifiedBy>
  <dcterms:created xsi:type="dcterms:W3CDTF">2021-12-04T09:36:19Z</dcterms:created>
  <dcterms:modified xsi:type="dcterms:W3CDTF">2022-05-27T13:20:59Z</dcterms:modified>
</cp:coreProperties>
</file>