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C22" i="1"/>
  <c r="C20" i="1"/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<sst xmlns="http://schemas.openxmlformats.org/spreadsheetml/2006/main" count="34" uniqueCount="22">
  <si>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</si>
  <si>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</si>
  <si>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</si>
  <si>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</si>
  <si>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</si>
  <si>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</si>
  <si>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</si>
  <si>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</si>
  <si>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</si>
  <si>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</si>
  <si>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</si>
  <si>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</si>
  <si>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</si>
  <si>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</si>
  <si>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</si>
  <si>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</si>
  <si>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</si>
  <si>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</si>
  <si>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</si>
  <si>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</si>
  <si>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 xml:space="preserve"> 05.09.2024.године</t>
  </si>
  <si>
    <t>СТАЊЕ СРЕДСТАВА НА ДАН:  13.09.2024.године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</si>
</sst>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H34"/>
  <sheetViews>
    <sheetView showGridLines="0" tabSelected="1" zoomScale="80" zoomScaleNormal="80" workbookViewId="0">
      <selection activeCell="D27" sqref="D27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20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373108.95999999996</v>
      </c>
      <c r="D7" s="5"/>
    </row>
    <row r="8" spans="1:6" ht="30" customHeight="1" thickBot="1" x14ac:dyDescent="0.35">
      <c r="A8" s="3"/>
      <c r="B8" s="17" t="s">
        <v>5</v>
      </c>
      <c r="C8" s="18">
        <f>F25</f>
        <v>-373108.95999999996</v>
      </c>
      <c r="D8" s="5"/>
    </row>
    <row r="9" spans="1:6" ht="30" customHeight="1" thickBot="1" x14ac:dyDescent="0.35">
      <c r="A9" s="3"/>
      <c r="B9" s="15" t="s">
        <v>21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0</v>
      </c>
      <c r="E16" s="4" t="s">
        <v>12</v>
      </c>
      <c r="F16" s="7">
        <f>-Income2[[#This Row],[Износ]]</f>
        <v>0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f>13758.8+2411.81+62698.35</f>
        <v>78868.959999999992</v>
      </c>
      <c r="D20" s="4"/>
      <c r="E20" s="19" t="s">
        <v>15</v>
      </c>
      <c r="F20" s="21">
        <f>-Income2[[#This Row],[Износ]]</f>
        <v>-78868.959999999992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f>34320+175200</f>
        <v>209520</v>
      </c>
      <c r="D22" s="4"/>
      <c r="E22" s="19" t="s">
        <v>18</v>
      </c>
      <c r="F22" s="21">
        <f>-Income2[[#This Row],[Износ]]</f>
        <v>-209520</v>
      </c>
    </row>
    <row r="23" spans="2:8" ht="40.5" customHeight="1" x14ac:dyDescent="0.3">
      <c r="B23" s="9" t="s">
        <v>19</v>
      </c>
      <c r="C23" s="20">
        <f>22080+62640</f>
        <v>84720</v>
      </c>
      <c r="D23" s="4"/>
      <c r="E23" s="9"/>
      <c r="F23" s="10">
        <f>+-Income2[[#This Row],[Износ]]</f>
        <v>-84720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373108.95999999996</v>
      </c>
      <c r="D25" s="4"/>
      <c r="E25" s="9" t="s">
        <v>1</v>
      </c>
      <c r="F25" s="10">
        <f>SUM(F14:F24)</f>
        <v>-373108.95999999996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16c05727-aa75-4e4a-9b5f-8a80a1165891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2024-09-16T09:20:42Z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