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16" i="1"/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<sst xmlns="http://schemas.openxmlformats.org/spreadsheetml/2006/main" count="35" uniqueCount="23">
  <si>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</si>
  <si>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</si>
  <si>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</si>
  <si>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</si>
  <si>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</si>
  <si>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</si>
  <si>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</si>
  <si>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</si>
  <si>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</si>
  <si>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</si>
  <si>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</si>
  <si>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</si>
  <si>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</si>
  <si>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</si>
  <si>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</si>
  <si>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</si>
  <si>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</si>
  <si>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</si>
  <si>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</si>
  <si>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</si>
  <si>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</si>
  <si>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 xml:space="preserve"> 04.03.2025.године</t>
  </si>
  <si>
    <t>СТАЊЕ СРЕДСТАВА НА ДАН: 10.03.2025.године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</si>
</sst>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zoomScale="80" zoomScaleNormal="80" workbookViewId="0">
      <selection activeCell="C21" sqref="C21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21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473537.32</v>
      </c>
      <c r="D7" s="5"/>
    </row>
    <row r="8" spans="1:6" ht="30" customHeight="1" thickBot="1" x14ac:dyDescent="0.35">
      <c r="A8" s="3"/>
      <c r="B8" s="17" t="s">
        <v>5</v>
      </c>
      <c r="C8" s="18">
        <f>F25</f>
        <v>-473537.32</v>
      </c>
      <c r="D8" s="5"/>
    </row>
    <row r="9" spans="1:6" ht="30" customHeight="1" thickBot="1" x14ac:dyDescent="0.35">
      <c r="A9" s="3"/>
      <c r="B9" s="15" t="s">
        <v>22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f>49181+29300</f>
        <v>78481</v>
      </c>
      <c r="E16" s="4" t="s">
        <v>12</v>
      </c>
      <c r="F16" s="7">
        <f>-Income2[[#This Row],[Износ]]</f>
        <v>-78481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f>360429.5+34626.82</f>
        <v>395056.32</v>
      </c>
      <c r="D18" s="4"/>
      <c r="E18" s="19" t="s">
        <v>13</v>
      </c>
      <c r="F18" s="21">
        <f>-Income2[[#This Row],[Износ]]</f>
        <v>-395056.32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f>-Income2[[#This Row],[Износ]]</f>
        <v>0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0</v>
      </c>
      <c r="D23" s="4"/>
      <c r="E23" s="9"/>
      <c r="F23" s="10">
        <f>+-Income2[[#This Row],[Износ]]</f>
        <v>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473537.32</v>
      </c>
      <c r="D25" s="4"/>
      <c r="E25" s="9" t="s">
        <v>1</v>
      </c>
      <c r="F25" s="10">
        <f>SUM(F14:F24)</f>
        <v>-473537.32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28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71af3243-3dd4-4a8d-8c0d-dd76da1f02a5"/>
    <ds:schemaRef ds:uri="http://schemas.microsoft.com/office/2006/documentManagement/types"/>
    <ds:schemaRef ds:uri="http://schemas.microsoft.com/office/infopath/2007/PartnerControls"/>
    <ds:schemaRef ds:uri="http://purl.org/dc/dcmitype/"/>
    <ds:schemaRef ds:uri="16c05727-aa75-4e4a-9b5f-8a80a116589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2025-03-11T08:54:10Z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