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jrotc\OneDrive - Paulding County School District\Desktop\"/>
    </mc:Choice>
  </mc:AlternateContent>
  <bookViews>
    <workbookView xWindow="0" yWindow="0" windowWidth="20520" windowHeight="9240" activeTab="4"/>
  </bookViews>
  <sheets>
    <sheet name="SP Rotation" sheetId="1" r:id="rId1"/>
    <sheet name="SP Female" sheetId="2" r:id="rId2"/>
    <sheet name="SP Mix" sheetId="3" r:id="rId3"/>
    <sheet name="SP Male" sheetId="4" r:id="rId4"/>
    <sheet name="SP Results" sheetId="5" r:id="rId5"/>
    <sheet name="SP Streamers" sheetId="6" r:id="rId6"/>
  </sheets>
  <definedNames>
    <definedName name="_xlnm.Print_Area" localSheetId="1">'SP Female'!$A$2:$Q$18</definedName>
    <definedName name="_xlnm.Print_Area" localSheetId="3">'SP Male'!$A$2:$Q$25</definedName>
    <definedName name="_xlnm.Print_Area" localSheetId="2">'SP Mix'!$A$1:$P$31</definedName>
    <definedName name="_xlnm.Print_Area" localSheetId="4">'SP Results'!$A$2:$F$32</definedName>
    <definedName name="Team_Relay" localSheetId="0">#REF!</definedName>
    <definedName name="Team_Rela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5" l="1"/>
  <c r="C24" i="5"/>
  <c r="A24" i="5"/>
  <c r="E20" i="5"/>
  <c r="C20" i="5"/>
  <c r="A20" i="5"/>
  <c r="E16" i="5"/>
  <c r="C16" i="5"/>
  <c r="A16" i="5"/>
  <c r="E12" i="5"/>
  <c r="C12" i="5"/>
  <c r="A12" i="5"/>
  <c r="E8" i="5"/>
  <c r="C8" i="5"/>
  <c r="A8" i="5"/>
  <c r="E4" i="5"/>
  <c r="C4" i="5"/>
  <c r="A4" i="5"/>
  <c r="P21" i="4"/>
  <c r="O21" i="4"/>
  <c r="M21" i="4"/>
  <c r="K21" i="4"/>
  <c r="I21" i="4"/>
  <c r="G21" i="4"/>
  <c r="E21" i="4"/>
  <c r="C21" i="4"/>
  <c r="P20" i="4"/>
  <c r="N20" i="4"/>
  <c r="M20" i="4"/>
  <c r="K20" i="4"/>
  <c r="I20" i="4"/>
  <c r="G20" i="4"/>
  <c r="E20" i="4"/>
  <c r="C20" i="4"/>
  <c r="P19" i="4"/>
  <c r="M19" i="4"/>
  <c r="K19" i="4"/>
  <c r="I19" i="4"/>
  <c r="G19" i="4"/>
  <c r="E19" i="4"/>
  <c r="C19" i="4"/>
  <c r="N19" i="4" s="1"/>
  <c r="P18" i="4"/>
  <c r="M18" i="4"/>
  <c r="K18" i="4"/>
  <c r="I18" i="4"/>
  <c r="G18" i="4"/>
  <c r="E18" i="4"/>
  <c r="C18" i="4"/>
  <c r="N18" i="4" s="1"/>
  <c r="P17" i="4"/>
  <c r="M17" i="4"/>
  <c r="K17" i="4"/>
  <c r="I17" i="4"/>
  <c r="G17" i="4"/>
  <c r="E17" i="4"/>
  <c r="C17" i="4"/>
  <c r="N17" i="4" s="1"/>
  <c r="P16" i="4"/>
  <c r="M16" i="4"/>
  <c r="K16" i="4"/>
  <c r="I16" i="4"/>
  <c r="G16" i="4"/>
  <c r="E16" i="4"/>
  <c r="C16" i="4"/>
  <c r="N16" i="4" s="1"/>
  <c r="P15" i="4"/>
  <c r="M15" i="4"/>
  <c r="K15" i="4"/>
  <c r="I15" i="4"/>
  <c r="G15" i="4"/>
  <c r="E15" i="4"/>
  <c r="C15" i="4"/>
  <c r="N15" i="4" s="1"/>
  <c r="P14" i="4"/>
  <c r="M14" i="4"/>
  <c r="K14" i="4"/>
  <c r="I14" i="4"/>
  <c r="G14" i="4"/>
  <c r="E14" i="4"/>
  <c r="N14" i="4" s="1"/>
  <c r="C14" i="4"/>
  <c r="P13" i="4"/>
  <c r="N13" i="4"/>
  <c r="M13" i="4"/>
  <c r="K13" i="4"/>
  <c r="I13" i="4"/>
  <c r="G13" i="4"/>
  <c r="E13" i="4"/>
  <c r="C13" i="4"/>
  <c r="P12" i="4"/>
  <c r="N12" i="4"/>
  <c r="M12" i="4"/>
  <c r="K12" i="4"/>
  <c r="I12" i="4"/>
  <c r="G12" i="4"/>
  <c r="E12" i="4"/>
  <c r="C12" i="4"/>
  <c r="P11" i="4"/>
  <c r="M11" i="4"/>
  <c r="K11" i="4"/>
  <c r="I11" i="4"/>
  <c r="G11" i="4"/>
  <c r="E11" i="4"/>
  <c r="C11" i="4"/>
  <c r="N11" i="4" s="1"/>
  <c r="P10" i="4"/>
  <c r="M10" i="4"/>
  <c r="K10" i="4"/>
  <c r="I10" i="4"/>
  <c r="G10" i="4"/>
  <c r="E10" i="4"/>
  <c r="C10" i="4"/>
  <c r="N10" i="4" s="1"/>
  <c r="P9" i="4"/>
  <c r="M9" i="4"/>
  <c r="K9" i="4"/>
  <c r="I9" i="4"/>
  <c r="G9" i="4"/>
  <c r="E9" i="4"/>
  <c r="C9" i="4"/>
  <c r="N9" i="4" s="1"/>
  <c r="P8" i="4"/>
  <c r="M8" i="4"/>
  <c r="K8" i="4"/>
  <c r="I8" i="4"/>
  <c r="G8" i="4"/>
  <c r="F13" i="5" s="1"/>
  <c r="E8" i="4"/>
  <c r="C8" i="4"/>
  <c r="N8" i="4" s="1"/>
  <c r="P7" i="4"/>
  <c r="M7" i="4"/>
  <c r="K7" i="4"/>
  <c r="I7" i="4"/>
  <c r="G7" i="4"/>
  <c r="E7" i="4"/>
  <c r="C7" i="4"/>
  <c r="N7" i="4" s="1"/>
  <c r="P6" i="4"/>
  <c r="M6" i="4"/>
  <c r="K6" i="4"/>
  <c r="I6" i="4"/>
  <c r="G6" i="4"/>
  <c r="E6" i="4"/>
  <c r="N6" i="4" s="1"/>
  <c r="C6" i="4"/>
  <c r="P5" i="4"/>
  <c r="N5" i="4"/>
  <c r="M5" i="4"/>
  <c r="K5" i="4"/>
  <c r="I5" i="4"/>
  <c r="G5" i="4"/>
  <c r="F15" i="5" s="1"/>
  <c r="E5" i="4"/>
  <c r="C5" i="4"/>
  <c r="P4" i="4"/>
  <c r="N4" i="4"/>
  <c r="M4" i="4"/>
  <c r="K4" i="4"/>
  <c r="F21" i="5" s="1"/>
  <c r="I4" i="4"/>
  <c r="F18" i="5" s="1"/>
  <c r="G4" i="4"/>
  <c r="E4" i="4"/>
  <c r="C4" i="4"/>
  <c r="P3" i="4"/>
  <c r="M3" i="4"/>
  <c r="F25" i="5" s="1"/>
  <c r="K3" i="4"/>
  <c r="F22" i="5" s="1"/>
  <c r="I3" i="4"/>
  <c r="F17" i="5" s="1"/>
  <c r="G3" i="4"/>
  <c r="F14" i="5" s="1"/>
  <c r="E3" i="4"/>
  <c r="F9" i="5" s="1"/>
  <c r="C3" i="4"/>
  <c r="F6" i="5" s="1"/>
  <c r="P22" i="3"/>
  <c r="O22" i="3"/>
  <c r="M22" i="3"/>
  <c r="K22" i="3"/>
  <c r="I22" i="3"/>
  <c r="G22" i="3"/>
  <c r="E22" i="3"/>
  <c r="C22" i="3"/>
  <c r="P21" i="3"/>
  <c r="M21" i="3"/>
  <c r="K21" i="3"/>
  <c r="I21" i="3"/>
  <c r="G21" i="3"/>
  <c r="E21" i="3"/>
  <c r="C21" i="3"/>
  <c r="N21" i="3" s="1"/>
  <c r="P20" i="3"/>
  <c r="M20" i="3"/>
  <c r="K20" i="3"/>
  <c r="I20" i="3"/>
  <c r="G20" i="3"/>
  <c r="E20" i="3"/>
  <c r="C20" i="3"/>
  <c r="N20" i="3" s="1"/>
  <c r="P19" i="3"/>
  <c r="M19" i="3"/>
  <c r="K19" i="3"/>
  <c r="I19" i="3"/>
  <c r="G19" i="3"/>
  <c r="E19" i="3"/>
  <c r="C19" i="3"/>
  <c r="N19" i="3" s="1"/>
  <c r="P18" i="3"/>
  <c r="M18" i="3"/>
  <c r="K18" i="3"/>
  <c r="I18" i="3"/>
  <c r="G18" i="3"/>
  <c r="E18" i="3"/>
  <c r="C18" i="3"/>
  <c r="N18" i="3" s="1"/>
  <c r="P17" i="3"/>
  <c r="M17" i="3"/>
  <c r="K17" i="3"/>
  <c r="I17" i="3"/>
  <c r="G17" i="3"/>
  <c r="E17" i="3"/>
  <c r="N17" i="3" s="1"/>
  <c r="C17" i="3"/>
  <c r="P16" i="3"/>
  <c r="M16" i="3"/>
  <c r="N16" i="3" s="1"/>
  <c r="K16" i="3"/>
  <c r="I16" i="3"/>
  <c r="G16" i="3"/>
  <c r="E16" i="3"/>
  <c r="C16" i="3"/>
  <c r="P15" i="3"/>
  <c r="N15" i="3"/>
  <c r="M15" i="3"/>
  <c r="K15" i="3"/>
  <c r="I15" i="3"/>
  <c r="G15" i="3"/>
  <c r="E15" i="3"/>
  <c r="C15" i="3"/>
  <c r="P14" i="3"/>
  <c r="M14" i="3"/>
  <c r="K14" i="3"/>
  <c r="I14" i="3"/>
  <c r="G14" i="3"/>
  <c r="E14" i="3"/>
  <c r="C14" i="3"/>
  <c r="N14" i="3" s="1"/>
  <c r="P13" i="3"/>
  <c r="M13" i="3"/>
  <c r="K13" i="3"/>
  <c r="I13" i="3"/>
  <c r="G13" i="3"/>
  <c r="E13" i="3"/>
  <c r="C13" i="3"/>
  <c r="N13" i="3" s="1"/>
  <c r="P12" i="3"/>
  <c r="M12" i="3"/>
  <c r="K12" i="3"/>
  <c r="I12" i="3"/>
  <c r="G12" i="3"/>
  <c r="E12" i="3"/>
  <c r="C12" i="3"/>
  <c r="N12" i="3" s="1"/>
  <c r="P11" i="3"/>
  <c r="M11" i="3"/>
  <c r="K11" i="3"/>
  <c r="I11" i="3"/>
  <c r="G11" i="3"/>
  <c r="E11" i="3"/>
  <c r="C11" i="3"/>
  <c r="N11" i="3" s="1"/>
  <c r="M10" i="3"/>
  <c r="K10" i="3"/>
  <c r="I10" i="3"/>
  <c r="G10" i="3"/>
  <c r="E10" i="3"/>
  <c r="C10" i="3"/>
  <c r="N10" i="3" s="1"/>
  <c r="P9" i="3"/>
  <c r="M9" i="3"/>
  <c r="K9" i="3"/>
  <c r="I9" i="3"/>
  <c r="G9" i="3"/>
  <c r="E9" i="3"/>
  <c r="C9" i="3"/>
  <c r="N9" i="3" s="1"/>
  <c r="P8" i="3"/>
  <c r="M8" i="3"/>
  <c r="K8" i="3"/>
  <c r="I8" i="3"/>
  <c r="G8" i="3"/>
  <c r="E8" i="3"/>
  <c r="N8" i="3" s="1"/>
  <c r="C8" i="3"/>
  <c r="P7" i="3"/>
  <c r="M7" i="3"/>
  <c r="N7" i="3" s="1"/>
  <c r="K7" i="3"/>
  <c r="I7" i="3"/>
  <c r="D19" i="5" s="1"/>
  <c r="G7" i="3"/>
  <c r="E7" i="3"/>
  <c r="C7" i="3"/>
  <c r="P6" i="3"/>
  <c r="N6" i="3"/>
  <c r="M6" i="3"/>
  <c r="K6" i="3"/>
  <c r="I6" i="3"/>
  <c r="G6" i="3"/>
  <c r="E6" i="3"/>
  <c r="C6" i="3"/>
  <c r="P5" i="3"/>
  <c r="M5" i="3"/>
  <c r="D27" i="5" s="1"/>
  <c r="K5" i="3"/>
  <c r="I5" i="3"/>
  <c r="G5" i="3"/>
  <c r="E5" i="3"/>
  <c r="C5" i="3"/>
  <c r="N5" i="3" s="1"/>
  <c r="P4" i="3"/>
  <c r="M4" i="3"/>
  <c r="K4" i="3"/>
  <c r="D21" i="5" s="1"/>
  <c r="I4" i="3"/>
  <c r="G4" i="3"/>
  <c r="E4" i="3"/>
  <c r="C4" i="3"/>
  <c r="N4" i="3" s="1"/>
  <c r="P3" i="3"/>
  <c r="M3" i="3"/>
  <c r="D25" i="5" s="1"/>
  <c r="K3" i="3"/>
  <c r="D22" i="5" s="1"/>
  <c r="I3" i="3"/>
  <c r="D17" i="5" s="1"/>
  <c r="G3" i="3"/>
  <c r="D14" i="5" s="1"/>
  <c r="E3" i="3"/>
  <c r="D11" i="5" s="1"/>
  <c r="C3" i="3"/>
  <c r="D6" i="5" s="1"/>
  <c r="P13" i="2"/>
  <c r="O13" i="2"/>
  <c r="M13" i="2"/>
  <c r="K13" i="2"/>
  <c r="I13" i="2"/>
  <c r="G13" i="2"/>
  <c r="E13" i="2"/>
  <c r="C13" i="2"/>
  <c r="P12" i="2"/>
  <c r="M12" i="2"/>
  <c r="K12" i="2"/>
  <c r="I12" i="2"/>
  <c r="G12" i="2"/>
  <c r="E12" i="2"/>
  <c r="C12" i="2"/>
  <c r="N12" i="2" s="1"/>
  <c r="P11" i="2"/>
  <c r="M11" i="2"/>
  <c r="K11" i="2"/>
  <c r="I11" i="2"/>
  <c r="G11" i="2"/>
  <c r="E11" i="2"/>
  <c r="C11" i="2"/>
  <c r="N11" i="2" s="1"/>
  <c r="P10" i="2"/>
  <c r="M10" i="2"/>
  <c r="K10" i="2"/>
  <c r="I10" i="2"/>
  <c r="G10" i="2"/>
  <c r="E10" i="2"/>
  <c r="N10" i="2" s="1"/>
  <c r="C10" i="2"/>
  <c r="P9" i="2"/>
  <c r="M9" i="2"/>
  <c r="N9" i="2" s="1"/>
  <c r="K9" i="2"/>
  <c r="I9" i="2"/>
  <c r="G9" i="2"/>
  <c r="E9" i="2"/>
  <c r="C9" i="2"/>
  <c r="P8" i="2"/>
  <c r="N8" i="2"/>
  <c r="M8" i="2"/>
  <c r="K8" i="2"/>
  <c r="I8" i="2"/>
  <c r="G8" i="2"/>
  <c r="E8" i="2"/>
  <c r="C8" i="2"/>
  <c r="P7" i="2"/>
  <c r="M7" i="2"/>
  <c r="K7" i="2"/>
  <c r="I7" i="2"/>
  <c r="G7" i="2"/>
  <c r="E7" i="2"/>
  <c r="C7" i="2"/>
  <c r="N7" i="2" s="1"/>
  <c r="M6" i="2"/>
  <c r="K6" i="2"/>
  <c r="B22" i="5" s="1"/>
  <c r="I6" i="2"/>
  <c r="G6" i="2"/>
  <c r="E6" i="2"/>
  <c r="C6" i="2"/>
  <c r="N6" i="2" s="1"/>
  <c r="P5" i="2"/>
  <c r="M5" i="2"/>
  <c r="K5" i="2"/>
  <c r="I5" i="2"/>
  <c r="G5" i="2"/>
  <c r="E5" i="2"/>
  <c r="C5" i="2"/>
  <c r="N5" i="2" s="1"/>
  <c r="P4" i="2"/>
  <c r="M4" i="2"/>
  <c r="B27" i="5" s="1"/>
  <c r="K4" i="2"/>
  <c r="I4" i="2"/>
  <c r="G4" i="2"/>
  <c r="E4" i="2"/>
  <c r="C4" i="2"/>
  <c r="N4" i="2" s="1"/>
  <c r="P3" i="2"/>
  <c r="M3" i="2"/>
  <c r="B25" i="5" s="1"/>
  <c r="K3" i="2"/>
  <c r="B23" i="5" s="1"/>
  <c r="I3" i="2"/>
  <c r="B17" i="5" s="1"/>
  <c r="G3" i="2"/>
  <c r="B15" i="5" s="1"/>
  <c r="E3" i="2"/>
  <c r="B9" i="5" s="1"/>
  <c r="C3" i="2"/>
  <c r="B7" i="5" s="1"/>
  <c r="O6" i="3" l="1"/>
  <c r="O17" i="3"/>
  <c r="O8" i="3"/>
  <c r="O14" i="3"/>
  <c r="O13" i="3"/>
  <c r="O4" i="3"/>
  <c r="O12" i="3"/>
  <c r="O11" i="3"/>
  <c r="O20" i="3"/>
  <c r="O16" i="3"/>
  <c r="O7" i="3"/>
  <c r="O10" i="3"/>
  <c r="O15" i="3"/>
  <c r="O18" i="3"/>
  <c r="O5" i="3"/>
  <c r="O9" i="3"/>
  <c r="O5" i="4"/>
  <c r="N3" i="3"/>
  <c r="O3" i="3" s="1"/>
  <c r="D7" i="5"/>
  <c r="B10" i="5"/>
  <c r="D15" i="5"/>
  <c r="B18" i="5"/>
  <c r="D23" i="5"/>
  <c r="B26" i="5"/>
  <c r="B5" i="5"/>
  <c r="F7" i="5"/>
  <c r="D10" i="5"/>
  <c r="B13" i="5"/>
  <c r="D18" i="5"/>
  <c r="B21" i="5"/>
  <c r="F23" i="5"/>
  <c r="D26" i="5"/>
  <c r="N3" i="4"/>
  <c r="D5" i="5"/>
  <c r="F10" i="5"/>
  <c r="D13" i="5"/>
  <c r="F26" i="5"/>
  <c r="F5" i="5"/>
  <c r="B11" i="5"/>
  <c r="B19" i="5"/>
  <c r="B14" i="5"/>
  <c r="F11" i="5"/>
  <c r="F19" i="5"/>
  <c r="F27" i="5"/>
  <c r="D9" i="5"/>
  <c r="B6" i="5"/>
  <c r="N3" i="2"/>
  <c r="O3" i="2" s="1"/>
  <c r="O20" i="4" l="1"/>
  <c r="O12" i="4"/>
  <c r="O3" i="4"/>
  <c r="O4" i="4"/>
  <c r="O8" i="4"/>
  <c r="O12" i="2"/>
  <c r="O13" i="4"/>
  <c r="O9" i="2"/>
  <c r="O6" i="4"/>
  <c r="B32" i="5"/>
  <c r="O4" i="2"/>
  <c r="O11" i="2"/>
  <c r="O14" i="4"/>
  <c r="O17" i="4"/>
  <c r="O7" i="2"/>
  <c r="O8" i="2"/>
  <c r="O11" i="4"/>
  <c r="O7" i="4"/>
  <c r="O19" i="4"/>
  <c r="O10" i="4"/>
  <c r="O5" i="2"/>
  <c r="B31" i="5" s="1"/>
  <c r="O6" i="2"/>
  <c r="D30" i="5"/>
  <c r="D31" i="5"/>
  <c r="O9" i="4"/>
  <c r="O19" i="3"/>
  <c r="D32" i="5" s="1"/>
  <c r="O21" i="3"/>
  <c r="O15" i="4"/>
  <c r="O10" i="2"/>
  <c r="O18" i="4"/>
  <c r="O16" i="4"/>
  <c r="B30" i="5" l="1"/>
  <c r="F32" i="5"/>
  <c r="F31" i="5"/>
  <c r="F30" i="5"/>
</calcChain>
</file>

<file path=xl/sharedStrings.xml><?xml version="1.0" encoding="utf-8"?>
<sst xmlns="http://schemas.openxmlformats.org/spreadsheetml/2006/main" count="497" uniqueCount="211">
  <si>
    <t>07:30</t>
  </si>
  <si>
    <t>Judges Meeting @ JROTC Classroom</t>
  </si>
  <si>
    <t>08:00</t>
  </si>
  <si>
    <t>Coaches Meeting @ JROTC Classroom</t>
  </si>
  <si>
    <t>Team Run</t>
  </si>
  <si>
    <t>GMC Male</t>
  </si>
  <si>
    <t>Group A</t>
  </si>
  <si>
    <t>GMC Female</t>
  </si>
  <si>
    <t>GMC Mixed</t>
  </si>
  <si>
    <t>Weighted Relay</t>
  </si>
  <si>
    <t>RFT</t>
  </si>
  <si>
    <t>Tire Flip</t>
  </si>
  <si>
    <t>CCR</t>
  </si>
  <si>
    <t>Rope Bridge</t>
  </si>
  <si>
    <t>North Forsyth Mixed</t>
  </si>
  <si>
    <t>Group 1</t>
  </si>
  <si>
    <t>Tri Cities Male</t>
  </si>
  <si>
    <t>Empower CCC Male 1</t>
  </si>
  <si>
    <t>Group B</t>
  </si>
  <si>
    <t>Tri Cities Female</t>
  </si>
  <si>
    <t>Dawson Cty Male</t>
  </si>
  <si>
    <t>Empower CCC Male 2</t>
  </si>
  <si>
    <t>Dawson Cty Mixed 1</t>
  </si>
  <si>
    <t>Empower CCC Female</t>
  </si>
  <si>
    <t>Etowah Mixed</t>
  </si>
  <si>
    <t>Creekview Male 1</t>
  </si>
  <si>
    <t>Dawson Cty Mixed 2</t>
  </si>
  <si>
    <t>North Paulding Male</t>
  </si>
  <si>
    <t>South Cobb Male</t>
  </si>
  <si>
    <t>Hiram Male</t>
  </si>
  <si>
    <t>Pebblebrook Male</t>
  </si>
  <si>
    <t>Alexander Male</t>
  </si>
  <si>
    <t>Group C</t>
  </si>
  <si>
    <t>North Paulding Mixed</t>
  </si>
  <si>
    <t>South Cobb Female 1</t>
  </si>
  <si>
    <t>Hiram Female</t>
  </si>
  <si>
    <t>Alexander Mixed</t>
  </si>
  <si>
    <t>South Paulding Male</t>
  </si>
  <si>
    <t>South Cobb Female 2</t>
  </si>
  <si>
    <t>Pebblebrook Mixed</t>
  </si>
  <si>
    <t>Campbell Male</t>
  </si>
  <si>
    <t>South Paulding Mixed</t>
  </si>
  <si>
    <t>Creekview Male 2</t>
  </si>
  <si>
    <t>Campbell Female</t>
  </si>
  <si>
    <t>Osborne Male</t>
  </si>
  <si>
    <t>Banneker Mixed</t>
  </si>
  <si>
    <t>Cartersville Male</t>
  </si>
  <si>
    <t>Haralson Cty Mixed</t>
  </si>
  <si>
    <t>Group D</t>
  </si>
  <si>
    <t>Osborne Female</t>
  </si>
  <si>
    <t>Cartersville Female</t>
  </si>
  <si>
    <t>Paulding Cty Mixed 1</t>
  </si>
  <si>
    <t>Clark Central Mixed</t>
  </si>
  <si>
    <t>Sequoyah Mixed</t>
  </si>
  <si>
    <t>Cartersville Mixed</t>
  </si>
  <si>
    <t>East Paulding Male</t>
  </si>
  <si>
    <t>Paulding Cty Mixed 2</t>
  </si>
  <si>
    <t>Creekview Mixed</t>
  </si>
  <si>
    <t>Group 2</t>
  </si>
  <si>
    <t>Group E</t>
  </si>
  <si>
    <t>Group F</t>
  </si>
  <si>
    <t>Group G</t>
  </si>
  <si>
    <t>Group 3</t>
  </si>
  <si>
    <t>Group H</t>
  </si>
  <si>
    <t>Group I</t>
  </si>
  <si>
    <t>Group J</t>
  </si>
  <si>
    <t>Group 4</t>
  </si>
  <si>
    <t>Group K</t>
  </si>
  <si>
    <t>Group L</t>
  </si>
  <si>
    <t>Group M</t>
  </si>
  <si>
    <t>Group 5</t>
  </si>
  <si>
    <t>Group N</t>
  </si>
  <si>
    <t>Group O</t>
  </si>
  <si>
    <t>TBD</t>
  </si>
  <si>
    <t>Group P</t>
  </si>
  <si>
    <t>Awards Ceremony @ Spartan Stadium</t>
  </si>
  <si>
    <t>ENTER TIMES USING THE FOLLOWING FORMAT = mm:ss.00</t>
  </si>
  <si>
    <t>TEAM</t>
  </si>
  <si>
    <t>Place</t>
  </si>
  <si>
    <t>CCR *</t>
  </si>
  <si>
    <t>Total Points</t>
  </si>
  <si>
    <t>Overall Finish</t>
  </si>
  <si>
    <t>CAMPBELL FEMALE</t>
  </si>
  <si>
    <t>HIRAM FEMALE</t>
  </si>
  <si>
    <t>OSBORNE FEMALE</t>
  </si>
  <si>
    <t>PEBBLEBROOK FEMALE</t>
  </si>
  <si>
    <t>SOUTH COBB FEMALE 1</t>
  </si>
  <si>
    <t>SOUTH COBB FEMALE 2</t>
  </si>
  <si>
    <t>CARTERSVILLE FEMALE</t>
  </si>
  <si>
    <t>EMPOWER CCC FEMALE</t>
  </si>
  <si>
    <t>GMC FEMALE</t>
  </si>
  <si>
    <t>TRI-CITIES FEMALE</t>
  </si>
  <si>
    <t>AREA VII SCHOOL</t>
  </si>
  <si>
    <t>DISQUALIFIED</t>
  </si>
  <si>
    <t>PENALTY</t>
  </si>
  <si>
    <t>DID NOT PARTICIPATE</t>
  </si>
  <si>
    <t>TIE BREAKER = TEAM RUN</t>
  </si>
  <si>
    <t>* CCR was removed from the overall score by the Area VII Raider Coordinator and host SAI due to scoring discrepancies affecting multiple teams</t>
  </si>
  <si>
    <t>ALEXANDER MIXED</t>
  </si>
  <si>
    <t>HARALSON COUNTY MIXED</t>
  </si>
  <si>
    <t>HIRAM MIXED</t>
  </si>
  <si>
    <t>NORTH PAULDING MIXED</t>
  </si>
  <si>
    <t>PAULDING COUNTY MIXED 1</t>
  </si>
  <si>
    <t>PAULDING COUNTY MIXED 2</t>
  </si>
  <si>
    <t>PEBBLEBROOK MIXED</t>
  </si>
  <si>
    <t>SOUTH COBB MIXED</t>
  </si>
  <si>
    <t>SOUTH PAULDING MIXED</t>
  </si>
  <si>
    <t>BANNEKER MIXED</t>
  </si>
  <si>
    <t>CARTERSVILLE MIXED</t>
  </si>
  <si>
    <t>CLARK CENTRAL MIXED</t>
  </si>
  <si>
    <t>CREEKVIEW MIXED</t>
  </si>
  <si>
    <t>DAWSON COUNTY MIXED 1</t>
  </si>
  <si>
    <t>DAWSON COUNTY MIXED 2</t>
  </si>
  <si>
    <t>ETOWAH MIXED</t>
  </si>
  <si>
    <t>GMC MIXED</t>
  </si>
  <si>
    <t>NORTH FORSYTH MIXED</t>
  </si>
  <si>
    <t>SEQUOYAH MIXED</t>
  </si>
  <si>
    <t>ALEXANDER MALE</t>
  </si>
  <si>
    <t>CAMPBELL MALE</t>
  </si>
  <si>
    <t>DOUGLAS COUNTY MALE</t>
  </si>
  <si>
    <t>HIRAM MALE</t>
  </si>
  <si>
    <t>NORTH PAULDING MALE</t>
  </si>
  <si>
    <t>OSBORNE MALE</t>
  </si>
  <si>
    <t>PEBBLEBROOK MALE</t>
  </si>
  <si>
    <t>SOUTH COBB MALE</t>
  </si>
  <si>
    <t>SOUTH PAULDING MALE</t>
  </si>
  <si>
    <t>CARTERSVILLE MALE</t>
  </si>
  <si>
    <t>CREEKVIEW MALE 1</t>
  </si>
  <si>
    <t>CREEKVIEW MALE 2</t>
  </si>
  <si>
    <t>DAWSON COUNTY MALE</t>
  </si>
  <si>
    <t>EAST PAULDING MALE</t>
  </si>
  <si>
    <t>EMPOWER CCC MALE 1</t>
  </si>
  <si>
    <t>EMPOWER CCC MALE 2</t>
  </si>
  <si>
    <t>GMC MALE</t>
  </si>
  <si>
    <t>TRI-CITIES MALE</t>
  </si>
  <si>
    <t>C/LTC Bell calls the formation to attention and does an about face. MAJ Newbill takes control of the fomation.
Good afternoon! On behalf of Principal Ed Thomas, thank you for joining us at the 9th annual Spartan Raider Challenge! Today's event was an Area VII state qualifying meet so it carried a bit more weight for many of our teams. 
There are several people and organizations responsible for making today's event happen, and I'd like to take this opportunity to thank a few of them. Thank you all of our guest graders including local Army National Guard and Marine Corps recruiters, cadets from the University of North Georgia, and LTC Tom Lesnieski from North Paulding High School. Thank you Lisa Lewis and Riley Turner for providing outstanding medical care to all our kids throughout the day. Thank you Ms. Wynne Shoemaker for running our concession stand throughout the day. Thank you to our very own JROTC sponsor, West Metro Driving School. I taught my two daughters to drive and, in doing so, knowingly put my life at risk. Several times. When my son gets old enough, I think I'll call the good people at West Metro Driving School. Thank you Eagle Sportz for supporting our Raider event with an awesome t-shirt design that recognizes all twenty-three schools here today. Last, thank you to my cadet Raider captains for stepping up and truly leading today while your coach was busy not coaching. I'm really proud of you guys.  
Cadets, thank you for your competitiveness, sportsmanship, and leadership today. You worked hard and it showed. Before we get into the results, please join me in applauding the family, friends, coaches, and support personnel who care for you, give you rides to practice, train you, teach you, and showed up today for you.
Thank you all, agin. Your support makes this possible.
I'll now announce results by event and team category before announcing today's overall results.</t>
  </si>
  <si>
    <t>RESULTS</t>
  </si>
  <si>
    <t>FEMALE</t>
  </si>
  <si>
    <t>MIXED</t>
  </si>
  <si>
    <t>MALE</t>
  </si>
  <si>
    <t>Overall</t>
  </si>
  <si>
    <t>Area VII Standings</t>
  </si>
  <si>
    <t xml:space="preserve">
Thanks again for joining us today at South Paulding High School. Next week, we'll be at Camp Sidney Dew for the third and final Area VII state qualifing meet at the North Georgia Invitational raider meet. Please drive safe on your way home and join us again next year for the 10th annual Spartan Raider Challenge!
MAJ Newbill calls the formation to attention. Cadet Commander! C/LTC Bell takes control of the fomation and calls "fall out"!</t>
  </si>
  <si>
    <t>Event</t>
  </si>
  <si>
    <t>Male</t>
  </si>
  <si>
    <t>Female</t>
  </si>
  <si>
    <t>Mixed</t>
  </si>
  <si>
    <r>
      <t>SPHS 2023 1</t>
    </r>
    <r>
      <rPr>
        <vertAlign val="superscript"/>
        <sz val="12"/>
        <color rgb="FFC00000"/>
        <rFont val="Calibri"/>
        <family val="2"/>
        <scheme val="minor"/>
      </rPr>
      <t>ST</t>
    </r>
    <r>
      <rPr>
        <sz val="12"/>
        <color rgb="FFC00000"/>
        <rFont val="Calibri"/>
        <family val="2"/>
        <scheme val="minor"/>
      </rPr>
      <t xml:space="preserve"> PLACE OVERALL MALE</t>
    </r>
  </si>
  <si>
    <r>
      <t>SPHS 2023 1</t>
    </r>
    <r>
      <rPr>
        <vertAlign val="superscript"/>
        <sz val="12"/>
        <color rgb="FFC00000"/>
        <rFont val="Calibri"/>
        <family val="2"/>
        <scheme val="minor"/>
      </rPr>
      <t>ST</t>
    </r>
    <r>
      <rPr>
        <sz val="12"/>
        <color rgb="FFC00000"/>
        <rFont val="Calibri"/>
        <family val="2"/>
        <scheme val="minor"/>
      </rPr>
      <t xml:space="preserve"> PLACE OVERALL FEMALE</t>
    </r>
  </si>
  <si>
    <r>
      <t>SPHS 2023 1</t>
    </r>
    <r>
      <rPr>
        <vertAlign val="superscript"/>
        <sz val="12"/>
        <color rgb="FFC00000"/>
        <rFont val="Calibri"/>
        <family val="2"/>
        <scheme val="minor"/>
      </rPr>
      <t>ST</t>
    </r>
    <r>
      <rPr>
        <sz val="12"/>
        <color rgb="FFC00000"/>
        <rFont val="Calibri"/>
        <family val="2"/>
        <scheme val="minor"/>
      </rPr>
      <t xml:space="preserve"> PLACE OVERALL MIXED</t>
    </r>
  </si>
  <si>
    <r>
      <t>SPHS 2023 2</t>
    </r>
    <r>
      <rPr>
        <vertAlign val="superscript"/>
        <sz val="12"/>
        <color rgb="FFC00000"/>
        <rFont val="Calibri"/>
        <family val="2"/>
        <scheme val="minor"/>
      </rPr>
      <t>ND</t>
    </r>
    <r>
      <rPr>
        <sz val="12"/>
        <color rgb="FFC00000"/>
        <rFont val="Calibri"/>
        <family val="2"/>
        <scheme val="minor"/>
      </rPr>
      <t xml:space="preserve"> PLACE OVERALL MALE</t>
    </r>
  </si>
  <si>
    <r>
      <t>SPHS 2023 2</t>
    </r>
    <r>
      <rPr>
        <vertAlign val="superscript"/>
        <sz val="12"/>
        <color rgb="FFC00000"/>
        <rFont val="Calibri"/>
        <family val="2"/>
        <scheme val="minor"/>
      </rPr>
      <t>ND</t>
    </r>
    <r>
      <rPr>
        <sz val="12"/>
        <color rgb="FFC00000"/>
        <rFont val="Calibri"/>
        <family val="2"/>
        <scheme val="minor"/>
      </rPr>
      <t xml:space="preserve"> PLACE OVERALL FEMALE</t>
    </r>
  </si>
  <si>
    <r>
      <t>SPHS 2023 2</t>
    </r>
    <r>
      <rPr>
        <vertAlign val="superscript"/>
        <sz val="12"/>
        <color rgb="FFC00000"/>
        <rFont val="Calibri"/>
        <family val="2"/>
        <scheme val="minor"/>
      </rPr>
      <t>ND</t>
    </r>
    <r>
      <rPr>
        <sz val="12"/>
        <color rgb="FFC00000"/>
        <rFont val="Calibri"/>
        <family val="2"/>
        <scheme val="minor"/>
      </rPr>
      <t xml:space="preserve"> PLACE OVERALL MIXED</t>
    </r>
  </si>
  <si>
    <r>
      <t>SPHS 2023 3</t>
    </r>
    <r>
      <rPr>
        <vertAlign val="superscript"/>
        <sz val="12"/>
        <color rgb="FFC00000"/>
        <rFont val="Calibri"/>
        <family val="2"/>
        <scheme val="minor"/>
      </rPr>
      <t>RD</t>
    </r>
    <r>
      <rPr>
        <sz val="12"/>
        <color rgb="FFC00000"/>
        <rFont val="Calibri"/>
        <family val="2"/>
        <scheme val="minor"/>
      </rPr>
      <t xml:space="preserve"> PLACE OVERALL MALE</t>
    </r>
  </si>
  <si>
    <r>
      <t>SPHS 2023 3</t>
    </r>
    <r>
      <rPr>
        <vertAlign val="superscript"/>
        <sz val="12"/>
        <color rgb="FFC00000"/>
        <rFont val="Calibri"/>
        <family val="2"/>
        <scheme val="minor"/>
      </rPr>
      <t>RD</t>
    </r>
    <r>
      <rPr>
        <sz val="12"/>
        <color rgb="FFC00000"/>
        <rFont val="Calibri"/>
        <family val="2"/>
        <scheme val="minor"/>
      </rPr>
      <t xml:space="preserve"> PLACE OVERALL FEMALE</t>
    </r>
  </si>
  <si>
    <r>
      <t>SPHS 2023 3</t>
    </r>
    <r>
      <rPr>
        <vertAlign val="superscript"/>
        <sz val="12"/>
        <color rgb="FFC00000"/>
        <rFont val="Calibri"/>
        <family val="2"/>
        <scheme val="minor"/>
      </rPr>
      <t>RD</t>
    </r>
    <r>
      <rPr>
        <sz val="12"/>
        <color rgb="FFC00000"/>
        <rFont val="Calibri"/>
        <family val="2"/>
        <scheme val="minor"/>
      </rPr>
      <t xml:space="preserve"> PLACE OVERALL MIXED</t>
    </r>
  </si>
  <si>
    <t>Team Relay</t>
  </si>
  <si>
    <r>
      <t>SPHS 2023 1</t>
    </r>
    <r>
      <rPr>
        <vertAlign val="superscript"/>
        <sz val="12"/>
        <color rgb="FFFFFF99"/>
        <rFont val="Calibri"/>
        <family val="2"/>
        <scheme val="minor"/>
      </rPr>
      <t>ST</t>
    </r>
    <r>
      <rPr>
        <sz val="12"/>
        <color rgb="FFFFFF99"/>
        <rFont val="Calibri"/>
        <family val="2"/>
        <scheme val="minor"/>
      </rPr>
      <t xml:space="preserve"> PLACE TEAM RELAY MALE</t>
    </r>
  </si>
  <si>
    <r>
      <t>SPHS 2023 1</t>
    </r>
    <r>
      <rPr>
        <vertAlign val="superscript"/>
        <sz val="12"/>
        <color rgb="FFFFFF99"/>
        <rFont val="Calibri"/>
        <family val="2"/>
        <scheme val="minor"/>
      </rPr>
      <t>ST</t>
    </r>
    <r>
      <rPr>
        <sz val="12"/>
        <color rgb="FFFFFF99"/>
        <rFont val="Calibri"/>
        <family val="2"/>
        <scheme val="minor"/>
      </rPr>
      <t xml:space="preserve"> PLACE TEAM RELAY FEMALE</t>
    </r>
  </si>
  <si>
    <r>
      <t>SPHS 2023 1</t>
    </r>
    <r>
      <rPr>
        <vertAlign val="superscript"/>
        <sz val="12"/>
        <color rgb="FFFFFF99"/>
        <rFont val="Calibri"/>
        <family val="2"/>
        <scheme val="minor"/>
      </rPr>
      <t>ST</t>
    </r>
    <r>
      <rPr>
        <sz val="12"/>
        <color rgb="FFFFFF99"/>
        <rFont val="Calibri"/>
        <family val="2"/>
        <scheme val="minor"/>
      </rPr>
      <t xml:space="preserve"> PLACE TEAM RELAY MIXED</t>
    </r>
  </si>
  <si>
    <r>
      <t>SPHS 2023 2</t>
    </r>
    <r>
      <rPr>
        <vertAlign val="superscript"/>
        <sz val="12"/>
        <color rgb="FFFFFF99"/>
        <rFont val="Calibri"/>
        <family val="2"/>
        <scheme val="minor"/>
      </rPr>
      <t>ND</t>
    </r>
    <r>
      <rPr>
        <sz val="12"/>
        <color rgb="FFFFFF99"/>
        <rFont val="Calibri"/>
        <family val="2"/>
        <scheme val="minor"/>
      </rPr>
      <t xml:space="preserve"> PLACE TEAM RELAY MALE</t>
    </r>
  </si>
  <si>
    <r>
      <t>SPHS 2023 2</t>
    </r>
    <r>
      <rPr>
        <vertAlign val="superscript"/>
        <sz val="12"/>
        <color rgb="FFFFFF99"/>
        <rFont val="Calibri"/>
        <family val="2"/>
        <scheme val="minor"/>
      </rPr>
      <t>ND</t>
    </r>
    <r>
      <rPr>
        <sz val="12"/>
        <color rgb="FFFFFF99"/>
        <rFont val="Calibri"/>
        <family val="2"/>
        <scheme val="minor"/>
      </rPr>
      <t xml:space="preserve"> PLACE TEAM RELAY FEMALE</t>
    </r>
  </si>
  <si>
    <r>
      <t>SPHS 2023 2</t>
    </r>
    <r>
      <rPr>
        <vertAlign val="superscript"/>
        <sz val="12"/>
        <color rgb="FFFFFF99"/>
        <rFont val="Calibri"/>
        <family val="2"/>
        <scheme val="minor"/>
      </rPr>
      <t>ND</t>
    </r>
    <r>
      <rPr>
        <sz val="12"/>
        <color rgb="FFFFFF99"/>
        <rFont val="Calibri"/>
        <family val="2"/>
        <scheme val="minor"/>
      </rPr>
      <t xml:space="preserve"> PLACE TEAM RELAY MIXED</t>
    </r>
  </si>
  <si>
    <r>
      <t>SPHS 2023 3</t>
    </r>
    <r>
      <rPr>
        <vertAlign val="superscript"/>
        <sz val="12"/>
        <color rgb="FFFFFF99"/>
        <rFont val="Calibri"/>
        <family val="2"/>
        <scheme val="minor"/>
      </rPr>
      <t>RD</t>
    </r>
    <r>
      <rPr>
        <sz val="12"/>
        <color rgb="FFFFFF99"/>
        <rFont val="Calibri"/>
        <family val="2"/>
        <scheme val="minor"/>
      </rPr>
      <t xml:space="preserve"> PLACE TEAM RELAY MALE</t>
    </r>
  </si>
  <si>
    <r>
      <t>SPHS 2023 3</t>
    </r>
    <r>
      <rPr>
        <vertAlign val="superscript"/>
        <sz val="12"/>
        <color rgb="FFFFFF99"/>
        <rFont val="Calibri"/>
        <family val="2"/>
        <scheme val="minor"/>
      </rPr>
      <t>RD</t>
    </r>
    <r>
      <rPr>
        <sz val="12"/>
        <color rgb="FFFFFF99"/>
        <rFont val="Calibri"/>
        <family val="2"/>
        <scheme val="minor"/>
      </rPr>
      <t xml:space="preserve"> PLACE TEAM RELAY FEMALE</t>
    </r>
  </si>
  <si>
    <r>
      <t>SPHS 2023 3</t>
    </r>
    <r>
      <rPr>
        <vertAlign val="superscript"/>
        <sz val="12"/>
        <color rgb="FFFFFF99"/>
        <rFont val="Calibri"/>
        <family val="2"/>
        <scheme val="minor"/>
      </rPr>
      <t>RD</t>
    </r>
    <r>
      <rPr>
        <sz val="12"/>
        <color rgb="FFFFFF99"/>
        <rFont val="Calibri"/>
        <family val="2"/>
        <scheme val="minor"/>
      </rPr>
      <t xml:space="preserve"> PLACE TEAM RELAY MIXED</t>
    </r>
  </si>
  <si>
    <r>
      <t>SPHS 2023 1</t>
    </r>
    <r>
      <rPr>
        <vertAlign val="superscript"/>
        <sz val="12"/>
        <color rgb="FFFFFF99"/>
        <rFont val="Calibri"/>
        <family val="2"/>
        <scheme val="minor"/>
      </rPr>
      <t>ST</t>
    </r>
    <r>
      <rPr>
        <sz val="12"/>
        <color rgb="FFFFFF99"/>
        <rFont val="Calibri"/>
        <family val="2"/>
        <scheme val="minor"/>
      </rPr>
      <t xml:space="preserve"> PLACE TEAM RUN MALE</t>
    </r>
  </si>
  <si>
    <r>
      <t>SPHS 2023 1</t>
    </r>
    <r>
      <rPr>
        <vertAlign val="superscript"/>
        <sz val="12"/>
        <color rgb="FFFFFF99"/>
        <rFont val="Calibri"/>
        <family val="2"/>
        <scheme val="minor"/>
      </rPr>
      <t>ST</t>
    </r>
    <r>
      <rPr>
        <sz val="12"/>
        <color rgb="FFFFFF99"/>
        <rFont val="Calibri"/>
        <family val="2"/>
        <scheme val="minor"/>
      </rPr>
      <t xml:space="preserve"> PLACE TEAM RUN FEMALE</t>
    </r>
  </si>
  <si>
    <r>
      <t>SPHS 2023 1</t>
    </r>
    <r>
      <rPr>
        <vertAlign val="superscript"/>
        <sz val="12"/>
        <color rgb="FFFFFF99"/>
        <rFont val="Calibri"/>
        <family val="2"/>
        <scheme val="minor"/>
      </rPr>
      <t>ST</t>
    </r>
    <r>
      <rPr>
        <sz val="12"/>
        <color rgb="FFFFFF99"/>
        <rFont val="Calibri"/>
        <family val="2"/>
        <scheme val="minor"/>
      </rPr>
      <t xml:space="preserve"> PLACE TEAM RUN MIXED</t>
    </r>
  </si>
  <si>
    <r>
      <t>SPHS 2023 2</t>
    </r>
    <r>
      <rPr>
        <vertAlign val="superscript"/>
        <sz val="12"/>
        <color rgb="FFFFFF99"/>
        <rFont val="Calibri"/>
        <family val="2"/>
        <scheme val="minor"/>
      </rPr>
      <t>ND</t>
    </r>
    <r>
      <rPr>
        <sz val="12"/>
        <color rgb="FFFFFF99"/>
        <rFont val="Calibri"/>
        <family val="2"/>
        <scheme val="minor"/>
      </rPr>
      <t xml:space="preserve"> PLACE TEAM RUN MALE</t>
    </r>
  </si>
  <si>
    <r>
      <t>SPHS 2023 2</t>
    </r>
    <r>
      <rPr>
        <vertAlign val="superscript"/>
        <sz val="12"/>
        <color rgb="FFFFFF99"/>
        <rFont val="Calibri"/>
        <family val="2"/>
        <scheme val="minor"/>
      </rPr>
      <t>ND</t>
    </r>
    <r>
      <rPr>
        <sz val="12"/>
        <color rgb="FFFFFF99"/>
        <rFont val="Calibri"/>
        <family val="2"/>
        <scheme val="minor"/>
      </rPr>
      <t xml:space="preserve"> PLACE TEAM RUN FEMALE</t>
    </r>
  </si>
  <si>
    <r>
      <t>SPHS 2023 2</t>
    </r>
    <r>
      <rPr>
        <vertAlign val="superscript"/>
        <sz val="12"/>
        <color rgb="FFFFFF99"/>
        <rFont val="Calibri"/>
        <family val="2"/>
        <scheme val="minor"/>
      </rPr>
      <t>ND</t>
    </r>
    <r>
      <rPr>
        <sz val="12"/>
        <color rgb="FFFFFF99"/>
        <rFont val="Calibri"/>
        <family val="2"/>
        <scheme val="minor"/>
      </rPr>
      <t xml:space="preserve"> PLACE TEAM RUN MIXED</t>
    </r>
  </si>
  <si>
    <r>
      <t>SPHS 2023 3</t>
    </r>
    <r>
      <rPr>
        <vertAlign val="superscript"/>
        <sz val="12"/>
        <color rgb="FFFFFF99"/>
        <rFont val="Calibri"/>
        <family val="2"/>
        <scheme val="minor"/>
      </rPr>
      <t>RD</t>
    </r>
    <r>
      <rPr>
        <sz val="12"/>
        <color rgb="FFFFFF99"/>
        <rFont val="Calibri"/>
        <family val="2"/>
        <scheme val="minor"/>
      </rPr>
      <t xml:space="preserve"> PLACE TEAM RUN MALE</t>
    </r>
  </si>
  <si>
    <r>
      <t>SPHS 2023 3</t>
    </r>
    <r>
      <rPr>
        <vertAlign val="superscript"/>
        <sz val="12"/>
        <color rgb="FFFFFF99"/>
        <rFont val="Calibri"/>
        <family val="2"/>
        <scheme val="minor"/>
      </rPr>
      <t>RD</t>
    </r>
    <r>
      <rPr>
        <sz val="12"/>
        <color rgb="FFFFFF99"/>
        <rFont val="Calibri"/>
        <family val="2"/>
        <scheme val="minor"/>
      </rPr>
      <t xml:space="preserve"> PLACE TEAM RUN FEMALE</t>
    </r>
  </si>
  <si>
    <r>
      <t>SPHS 2023 3</t>
    </r>
    <r>
      <rPr>
        <vertAlign val="superscript"/>
        <sz val="12"/>
        <color rgb="FFFFFF99"/>
        <rFont val="Calibri"/>
        <family val="2"/>
        <scheme val="minor"/>
      </rPr>
      <t>RD</t>
    </r>
    <r>
      <rPr>
        <sz val="12"/>
        <color rgb="FFFFFF99"/>
        <rFont val="Calibri"/>
        <family val="2"/>
        <scheme val="minor"/>
      </rPr>
      <t xml:space="preserve"> PLACE TEAM RUN MIXED</t>
    </r>
  </si>
  <si>
    <r>
      <t>SPHS 2023 1</t>
    </r>
    <r>
      <rPr>
        <vertAlign val="superscript"/>
        <sz val="12"/>
        <color rgb="FFFFFF99"/>
        <rFont val="Calibri"/>
        <family val="2"/>
        <scheme val="minor"/>
      </rPr>
      <t>ST</t>
    </r>
    <r>
      <rPr>
        <sz val="12"/>
        <color rgb="FFFFFF99"/>
        <rFont val="Calibri"/>
        <family val="2"/>
        <scheme val="minor"/>
      </rPr>
      <t xml:space="preserve"> PLACE RFT MALE</t>
    </r>
  </si>
  <si>
    <r>
      <t>SPHS 2023 1</t>
    </r>
    <r>
      <rPr>
        <vertAlign val="superscript"/>
        <sz val="12"/>
        <color rgb="FFFFFF99"/>
        <rFont val="Calibri"/>
        <family val="2"/>
        <scheme val="minor"/>
      </rPr>
      <t>ST</t>
    </r>
    <r>
      <rPr>
        <sz val="12"/>
        <color rgb="FFFFFF99"/>
        <rFont val="Calibri"/>
        <family val="2"/>
        <scheme val="minor"/>
      </rPr>
      <t xml:space="preserve"> PLACE RFT FEMALE</t>
    </r>
  </si>
  <si>
    <r>
      <t>SPHS 2023 1</t>
    </r>
    <r>
      <rPr>
        <vertAlign val="superscript"/>
        <sz val="12"/>
        <color rgb="FFFFFF99"/>
        <rFont val="Calibri"/>
        <family val="2"/>
        <scheme val="minor"/>
      </rPr>
      <t>ST</t>
    </r>
    <r>
      <rPr>
        <sz val="12"/>
        <color rgb="FFFFFF99"/>
        <rFont val="Calibri"/>
        <family val="2"/>
        <scheme val="minor"/>
      </rPr>
      <t xml:space="preserve"> PLACE RFT MIXED</t>
    </r>
  </si>
  <si>
    <r>
      <t>SPHS 2023 2</t>
    </r>
    <r>
      <rPr>
        <vertAlign val="superscript"/>
        <sz val="12"/>
        <color rgb="FFFFFF99"/>
        <rFont val="Calibri"/>
        <family val="2"/>
        <scheme val="minor"/>
      </rPr>
      <t>ND</t>
    </r>
    <r>
      <rPr>
        <sz val="12"/>
        <color rgb="FFFFFF99"/>
        <rFont val="Calibri"/>
        <family val="2"/>
        <scheme val="minor"/>
      </rPr>
      <t xml:space="preserve"> PLACE RFT MALE</t>
    </r>
  </si>
  <si>
    <r>
      <t>SPHS 2023 2</t>
    </r>
    <r>
      <rPr>
        <vertAlign val="superscript"/>
        <sz val="12"/>
        <color rgb="FFFFFF99"/>
        <rFont val="Calibri"/>
        <family val="2"/>
        <scheme val="minor"/>
      </rPr>
      <t>ND</t>
    </r>
    <r>
      <rPr>
        <sz val="12"/>
        <color rgb="FFFFFF99"/>
        <rFont val="Calibri"/>
        <family val="2"/>
        <scheme val="minor"/>
      </rPr>
      <t xml:space="preserve"> PLACE RFT FEMALE</t>
    </r>
  </si>
  <si>
    <r>
      <t>SPHS 2023 2</t>
    </r>
    <r>
      <rPr>
        <vertAlign val="superscript"/>
        <sz val="12"/>
        <color rgb="FFFFFF99"/>
        <rFont val="Calibri"/>
        <family val="2"/>
        <scheme val="minor"/>
      </rPr>
      <t>ND</t>
    </r>
    <r>
      <rPr>
        <sz val="12"/>
        <color rgb="FFFFFF99"/>
        <rFont val="Calibri"/>
        <family val="2"/>
        <scheme val="minor"/>
      </rPr>
      <t xml:space="preserve"> PLACE RFT MIXED</t>
    </r>
  </si>
  <si>
    <r>
      <t>SPHS 2023 3</t>
    </r>
    <r>
      <rPr>
        <vertAlign val="superscript"/>
        <sz val="12"/>
        <color rgb="FFFFFF99"/>
        <rFont val="Calibri"/>
        <family val="2"/>
        <scheme val="minor"/>
      </rPr>
      <t>RD</t>
    </r>
    <r>
      <rPr>
        <sz val="12"/>
        <color rgb="FFFFFF99"/>
        <rFont val="Calibri"/>
        <family val="2"/>
        <scheme val="minor"/>
      </rPr>
      <t xml:space="preserve"> PLACE RFT MALE</t>
    </r>
  </si>
  <si>
    <r>
      <t>SPHS 2023 3</t>
    </r>
    <r>
      <rPr>
        <vertAlign val="superscript"/>
        <sz val="12"/>
        <color rgb="FFFFFF99"/>
        <rFont val="Calibri"/>
        <family val="2"/>
        <scheme val="minor"/>
      </rPr>
      <t>RD</t>
    </r>
    <r>
      <rPr>
        <sz val="12"/>
        <color rgb="FFFFFF99"/>
        <rFont val="Calibri"/>
        <family val="2"/>
        <scheme val="minor"/>
      </rPr>
      <t xml:space="preserve"> PLACE RFT FEMALE</t>
    </r>
  </si>
  <si>
    <r>
      <t>SPHS 2023 3</t>
    </r>
    <r>
      <rPr>
        <vertAlign val="superscript"/>
        <sz val="12"/>
        <color rgb="FFFFFF99"/>
        <rFont val="Calibri"/>
        <family val="2"/>
        <scheme val="minor"/>
      </rPr>
      <t>RD</t>
    </r>
    <r>
      <rPr>
        <sz val="12"/>
        <color rgb="FFFFFF99"/>
        <rFont val="Calibri"/>
        <family val="2"/>
        <scheme val="minor"/>
      </rPr>
      <t xml:space="preserve"> PLACE RFT MIXED</t>
    </r>
  </si>
  <si>
    <r>
      <t>SPHS 2023 1</t>
    </r>
    <r>
      <rPr>
        <strike/>
        <vertAlign val="superscript"/>
        <sz val="12"/>
        <color rgb="FFFFFF99"/>
        <rFont val="Calibri"/>
        <family val="2"/>
        <scheme val="minor"/>
      </rPr>
      <t>ST</t>
    </r>
    <r>
      <rPr>
        <strike/>
        <sz val="12"/>
        <color rgb="FFFFFF99"/>
        <rFont val="Calibri"/>
        <family val="2"/>
        <scheme val="minor"/>
      </rPr>
      <t xml:space="preserve"> PLACE CCR MALE</t>
    </r>
  </si>
  <si>
    <r>
      <t>SPHS 2023 1</t>
    </r>
    <r>
      <rPr>
        <strike/>
        <vertAlign val="superscript"/>
        <sz val="12"/>
        <color rgb="FFFFFF99"/>
        <rFont val="Calibri"/>
        <family val="2"/>
        <scheme val="minor"/>
      </rPr>
      <t>ST</t>
    </r>
    <r>
      <rPr>
        <strike/>
        <sz val="12"/>
        <color rgb="FFFFFF99"/>
        <rFont val="Calibri"/>
        <family val="2"/>
        <scheme val="minor"/>
      </rPr>
      <t xml:space="preserve"> PLACE CCR FEMALE</t>
    </r>
  </si>
  <si>
    <r>
      <t>SPHS 2023 1</t>
    </r>
    <r>
      <rPr>
        <strike/>
        <vertAlign val="superscript"/>
        <sz val="12"/>
        <color rgb="FFFFFF99"/>
        <rFont val="Calibri"/>
        <family val="2"/>
        <scheme val="minor"/>
      </rPr>
      <t>ST</t>
    </r>
    <r>
      <rPr>
        <strike/>
        <sz val="12"/>
        <color rgb="FFFFFF99"/>
        <rFont val="Calibri"/>
        <family val="2"/>
        <scheme val="minor"/>
      </rPr>
      <t xml:space="preserve"> PLACE CCR MIXED</t>
    </r>
  </si>
  <si>
    <r>
      <t>SPHS 2023 2</t>
    </r>
    <r>
      <rPr>
        <strike/>
        <vertAlign val="superscript"/>
        <sz val="12"/>
        <color rgb="FFFFFF99"/>
        <rFont val="Calibri"/>
        <family val="2"/>
        <scheme val="minor"/>
      </rPr>
      <t>ND</t>
    </r>
    <r>
      <rPr>
        <strike/>
        <sz val="12"/>
        <color rgb="FFFFFF99"/>
        <rFont val="Calibri"/>
        <family val="2"/>
        <scheme val="minor"/>
      </rPr>
      <t xml:space="preserve"> PLACE CCR MALE</t>
    </r>
  </si>
  <si>
    <r>
      <t>SPHS 2023 2</t>
    </r>
    <r>
      <rPr>
        <strike/>
        <vertAlign val="superscript"/>
        <sz val="12"/>
        <color rgb="FFFFFF99"/>
        <rFont val="Calibri"/>
        <family val="2"/>
        <scheme val="minor"/>
      </rPr>
      <t>ND</t>
    </r>
    <r>
      <rPr>
        <strike/>
        <sz val="12"/>
        <color rgb="FFFFFF99"/>
        <rFont val="Calibri"/>
        <family val="2"/>
        <scheme val="minor"/>
      </rPr>
      <t xml:space="preserve"> PLACE CCR FEMALE</t>
    </r>
  </si>
  <si>
    <r>
      <t>SPHS 2023 2</t>
    </r>
    <r>
      <rPr>
        <strike/>
        <vertAlign val="superscript"/>
        <sz val="12"/>
        <color rgb="FFFFFF99"/>
        <rFont val="Calibri"/>
        <family val="2"/>
        <scheme val="minor"/>
      </rPr>
      <t>ND</t>
    </r>
    <r>
      <rPr>
        <strike/>
        <sz val="12"/>
        <color rgb="FFFFFF99"/>
        <rFont val="Calibri"/>
        <family val="2"/>
        <scheme val="minor"/>
      </rPr>
      <t xml:space="preserve"> PLACE CCR MIXED</t>
    </r>
  </si>
  <si>
    <r>
      <t>SPHS 2023 3</t>
    </r>
    <r>
      <rPr>
        <strike/>
        <vertAlign val="superscript"/>
        <sz val="12"/>
        <color rgb="FFFFFF99"/>
        <rFont val="Calibri"/>
        <family val="2"/>
        <scheme val="minor"/>
      </rPr>
      <t>RD</t>
    </r>
    <r>
      <rPr>
        <strike/>
        <sz val="12"/>
        <color rgb="FFFFFF99"/>
        <rFont val="Calibri"/>
        <family val="2"/>
        <scheme val="minor"/>
      </rPr>
      <t xml:space="preserve"> PLACE CCR MALE</t>
    </r>
  </si>
  <si>
    <r>
      <t>SPHS 2023 3</t>
    </r>
    <r>
      <rPr>
        <strike/>
        <vertAlign val="superscript"/>
        <sz val="12"/>
        <color rgb="FFFFFF99"/>
        <rFont val="Calibri"/>
        <family val="2"/>
        <scheme val="minor"/>
      </rPr>
      <t>RD</t>
    </r>
    <r>
      <rPr>
        <strike/>
        <sz val="12"/>
        <color rgb="FFFFFF99"/>
        <rFont val="Calibri"/>
        <family val="2"/>
        <scheme val="minor"/>
      </rPr>
      <t xml:space="preserve"> PLACE CCR FEMALE</t>
    </r>
  </si>
  <si>
    <r>
      <t>SPHS 2023 3</t>
    </r>
    <r>
      <rPr>
        <strike/>
        <vertAlign val="superscript"/>
        <sz val="12"/>
        <color rgb="FFFFFF99"/>
        <rFont val="Calibri"/>
        <family val="2"/>
        <scheme val="minor"/>
      </rPr>
      <t>RD</t>
    </r>
    <r>
      <rPr>
        <strike/>
        <sz val="12"/>
        <color rgb="FFFFFF99"/>
        <rFont val="Calibri"/>
        <family val="2"/>
        <scheme val="minor"/>
      </rPr>
      <t xml:space="preserve"> PLACE CCR MIXED</t>
    </r>
  </si>
  <si>
    <r>
      <t>SPHS 2023 1</t>
    </r>
    <r>
      <rPr>
        <vertAlign val="superscript"/>
        <sz val="12"/>
        <color rgb="FFFFFF99"/>
        <rFont val="Calibri"/>
        <family val="2"/>
        <scheme val="minor"/>
      </rPr>
      <t>ST</t>
    </r>
    <r>
      <rPr>
        <sz val="12"/>
        <color rgb="FFFFFF99"/>
        <rFont val="Calibri"/>
        <family val="2"/>
        <scheme val="minor"/>
      </rPr>
      <t xml:space="preserve"> PLACE TIRE FLIP MALE</t>
    </r>
  </si>
  <si>
    <r>
      <t>SPHS 2023 1</t>
    </r>
    <r>
      <rPr>
        <vertAlign val="superscript"/>
        <sz val="12"/>
        <color rgb="FFFFFF99"/>
        <rFont val="Calibri"/>
        <family val="2"/>
        <scheme val="minor"/>
      </rPr>
      <t>ST</t>
    </r>
    <r>
      <rPr>
        <sz val="12"/>
        <color rgb="FFFFFF99"/>
        <rFont val="Calibri"/>
        <family val="2"/>
        <scheme val="minor"/>
      </rPr>
      <t xml:space="preserve"> PLACE TIRE FLIP FEMALE</t>
    </r>
  </si>
  <si>
    <r>
      <t>SPHS 2023 1</t>
    </r>
    <r>
      <rPr>
        <vertAlign val="superscript"/>
        <sz val="12"/>
        <color rgb="FFFFFF99"/>
        <rFont val="Calibri"/>
        <family val="2"/>
        <scheme val="minor"/>
      </rPr>
      <t>ST</t>
    </r>
    <r>
      <rPr>
        <sz val="12"/>
        <color rgb="FFFFFF99"/>
        <rFont val="Calibri"/>
        <family val="2"/>
        <scheme val="minor"/>
      </rPr>
      <t xml:space="preserve"> PLACE TIRE FLIP MIXED</t>
    </r>
  </si>
  <si>
    <r>
      <t>SPHS 2023 2</t>
    </r>
    <r>
      <rPr>
        <vertAlign val="superscript"/>
        <sz val="12"/>
        <color rgb="FFFFFF99"/>
        <rFont val="Calibri"/>
        <family val="2"/>
        <scheme val="minor"/>
      </rPr>
      <t>ND</t>
    </r>
    <r>
      <rPr>
        <sz val="12"/>
        <color rgb="FFFFFF99"/>
        <rFont val="Calibri"/>
        <family val="2"/>
        <scheme val="minor"/>
      </rPr>
      <t xml:space="preserve"> PLACE TIRE FLIP MALE</t>
    </r>
  </si>
  <si>
    <r>
      <t>SPHS 2023 2</t>
    </r>
    <r>
      <rPr>
        <vertAlign val="superscript"/>
        <sz val="12"/>
        <color rgb="FFFFFF99"/>
        <rFont val="Calibri"/>
        <family val="2"/>
        <scheme val="minor"/>
      </rPr>
      <t>ND</t>
    </r>
    <r>
      <rPr>
        <sz val="12"/>
        <color rgb="FFFFFF99"/>
        <rFont val="Calibri"/>
        <family val="2"/>
        <scheme val="minor"/>
      </rPr>
      <t xml:space="preserve"> PLACE TIRE FLIP FEMALE</t>
    </r>
  </si>
  <si>
    <r>
      <t>SPHS 2023 2</t>
    </r>
    <r>
      <rPr>
        <vertAlign val="superscript"/>
        <sz val="12"/>
        <color rgb="FFFFFF99"/>
        <rFont val="Calibri"/>
        <family val="2"/>
        <scheme val="minor"/>
      </rPr>
      <t>ND</t>
    </r>
    <r>
      <rPr>
        <sz val="12"/>
        <color rgb="FFFFFF99"/>
        <rFont val="Calibri"/>
        <family val="2"/>
        <scheme val="minor"/>
      </rPr>
      <t xml:space="preserve"> PLACE TIRE FLIP MIXED</t>
    </r>
  </si>
  <si>
    <r>
      <t>SPHS 2023 3</t>
    </r>
    <r>
      <rPr>
        <vertAlign val="superscript"/>
        <sz val="12"/>
        <color rgb="FFFFFF99"/>
        <rFont val="Calibri"/>
        <family val="2"/>
        <scheme val="minor"/>
      </rPr>
      <t>RD</t>
    </r>
    <r>
      <rPr>
        <sz val="12"/>
        <color rgb="FFFFFF99"/>
        <rFont val="Calibri"/>
        <family val="2"/>
        <scheme val="minor"/>
      </rPr>
      <t xml:space="preserve"> PLACE TIRE FLIP MALE</t>
    </r>
  </si>
  <si>
    <r>
      <t>SPHS 2023 3</t>
    </r>
    <r>
      <rPr>
        <vertAlign val="superscript"/>
        <sz val="12"/>
        <color rgb="FFFFFF99"/>
        <rFont val="Calibri"/>
        <family val="2"/>
        <scheme val="minor"/>
      </rPr>
      <t>RD</t>
    </r>
    <r>
      <rPr>
        <sz val="12"/>
        <color rgb="FFFFFF99"/>
        <rFont val="Calibri"/>
        <family val="2"/>
        <scheme val="minor"/>
      </rPr>
      <t xml:space="preserve"> PLACE TIRE FLIP FEMALE</t>
    </r>
  </si>
  <si>
    <r>
      <t>SPHS 2023 3</t>
    </r>
    <r>
      <rPr>
        <vertAlign val="superscript"/>
        <sz val="12"/>
        <color rgb="FFFFFF99"/>
        <rFont val="Calibri"/>
        <family val="2"/>
        <scheme val="minor"/>
      </rPr>
      <t>RD</t>
    </r>
    <r>
      <rPr>
        <sz val="12"/>
        <color rgb="FFFFFF99"/>
        <rFont val="Calibri"/>
        <family val="2"/>
        <scheme val="minor"/>
      </rPr>
      <t xml:space="preserve"> PLACE TIRE FLIP MIXED</t>
    </r>
  </si>
  <si>
    <r>
      <t>SPHS 2023 1</t>
    </r>
    <r>
      <rPr>
        <vertAlign val="superscript"/>
        <sz val="12"/>
        <color rgb="FFFFFF99"/>
        <rFont val="Calibri"/>
        <family val="2"/>
        <scheme val="minor"/>
      </rPr>
      <t>ST</t>
    </r>
    <r>
      <rPr>
        <sz val="12"/>
        <color rgb="FFFFFF99"/>
        <rFont val="Calibri"/>
        <family val="2"/>
        <scheme val="minor"/>
      </rPr>
      <t xml:space="preserve"> PLACE ROPE BRIDGE MALE</t>
    </r>
  </si>
  <si>
    <r>
      <t>SPHS 2023 1</t>
    </r>
    <r>
      <rPr>
        <vertAlign val="superscript"/>
        <sz val="12"/>
        <color rgb="FFFFFF99"/>
        <rFont val="Calibri"/>
        <family val="2"/>
        <scheme val="minor"/>
      </rPr>
      <t>ST</t>
    </r>
    <r>
      <rPr>
        <sz val="12"/>
        <color rgb="FFFFFF99"/>
        <rFont val="Calibri"/>
        <family val="2"/>
        <scheme val="minor"/>
      </rPr>
      <t xml:space="preserve"> PLACE ROPE BRIDGE FEMALE</t>
    </r>
  </si>
  <si>
    <r>
      <t>SPHS 2023 1</t>
    </r>
    <r>
      <rPr>
        <vertAlign val="superscript"/>
        <sz val="12"/>
        <color rgb="FFFFFF99"/>
        <rFont val="Calibri"/>
        <family val="2"/>
        <scheme val="minor"/>
      </rPr>
      <t>ST</t>
    </r>
    <r>
      <rPr>
        <sz val="12"/>
        <color rgb="FFFFFF99"/>
        <rFont val="Calibri"/>
        <family val="2"/>
        <scheme val="minor"/>
      </rPr>
      <t xml:space="preserve"> PLACE ROPE BRIDGE MIXED</t>
    </r>
  </si>
  <si>
    <r>
      <t>SPHS 2023 2</t>
    </r>
    <r>
      <rPr>
        <vertAlign val="superscript"/>
        <sz val="12"/>
        <color rgb="FFFFFF99"/>
        <rFont val="Calibri"/>
        <family val="2"/>
        <scheme val="minor"/>
      </rPr>
      <t>ND</t>
    </r>
    <r>
      <rPr>
        <sz val="12"/>
        <color rgb="FFFFFF99"/>
        <rFont val="Calibri"/>
        <family val="2"/>
        <scheme val="minor"/>
      </rPr>
      <t xml:space="preserve"> PLACE ROPE BRIDGE MALE</t>
    </r>
  </si>
  <si>
    <r>
      <t>SPHS 2023 2</t>
    </r>
    <r>
      <rPr>
        <vertAlign val="superscript"/>
        <sz val="12"/>
        <color rgb="FFFFFF99"/>
        <rFont val="Calibri"/>
        <family val="2"/>
        <scheme val="minor"/>
      </rPr>
      <t>ND</t>
    </r>
    <r>
      <rPr>
        <sz val="12"/>
        <color rgb="FFFFFF99"/>
        <rFont val="Calibri"/>
        <family val="2"/>
        <scheme val="minor"/>
      </rPr>
      <t xml:space="preserve"> PLACE ROPE BRIDGE FEMALE</t>
    </r>
  </si>
  <si>
    <r>
      <t>SPHS 2023 2</t>
    </r>
    <r>
      <rPr>
        <vertAlign val="superscript"/>
        <sz val="12"/>
        <color rgb="FFFFFF99"/>
        <rFont val="Calibri"/>
        <family val="2"/>
        <scheme val="minor"/>
      </rPr>
      <t>ND</t>
    </r>
    <r>
      <rPr>
        <sz val="12"/>
        <color rgb="FFFFFF99"/>
        <rFont val="Calibri"/>
        <family val="2"/>
        <scheme val="minor"/>
      </rPr>
      <t xml:space="preserve"> PLACE ROPE BRIDGE MIXED</t>
    </r>
  </si>
  <si>
    <r>
      <t>SPHS 2023 3</t>
    </r>
    <r>
      <rPr>
        <vertAlign val="superscript"/>
        <sz val="12"/>
        <color rgb="FFFFFF99"/>
        <rFont val="Calibri"/>
        <family val="2"/>
        <scheme val="minor"/>
      </rPr>
      <t>RD</t>
    </r>
    <r>
      <rPr>
        <sz val="12"/>
        <color rgb="FFFFFF99"/>
        <rFont val="Calibri"/>
        <family val="2"/>
        <scheme val="minor"/>
      </rPr>
      <t xml:space="preserve"> PLACE ROPE BRIDGE MALE</t>
    </r>
  </si>
  <si>
    <r>
      <t>SPHS 2023 3</t>
    </r>
    <r>
      <rPr>
        <vertAlign val="superscript"/>
        <sz val="12"/>
        <color rgb="FFFFFF99"/>
        <rFont val="Calibri"/>
        <family val="2"/>
        <scheme val="minor"/>
      </rPr>
      <t>RD</t>
    </r>
    <r>
      <rPr>
        <sz val="12"/>
        <color rgb="FFFFFF99"/>
        <rFont val="Calibri"/>
        <family val="2"/>
        <scheme val="minor"/>
      </rPr>
      <t xml:space="preserve"> PLACE ROPE BRIDGE FEMALE</t>
    </r>
  </si>
  <si>
    <r>
      <t>SPHS 2023 3</t>
    </r>
    <r>
      <rPr>
        <vertAlign val="superscript"/>
        <sz val="12"/>
        <color rgb="FFFFFF99"/>
        <rFont val="Calibri"/>
        <family val="2"/>
        <scheme val="minor"/>
      </rPr>
      <t>RD</t>
    </r>
    <r>
      <rPr>
        <sz val="12"/>
        <color rgb="FFFFFF99"/>
        <rFont val="Calibri"/>
        <family val="2"/>
        <scheme val="minor"/>
      </rPr>
      <t xml:space="preserve"> PLACE ROPE BRIDGE MIXED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</si>
</sst>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ss;@"/>
    <numFmt numFmtId="165" formatCode="mm:ss.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4"/>
      <name val="Calibri"/>
      <family val="2"/>
      <scheme val="minor"/>
    </font>
    <font>
      <sz val="10"/>
      <name val="Arial"/>
      <family val="2"/>
    </font>
    <font>
      <sz val="12"/>
      <name val="Calibri"/>
      <family val="2"/>
      <scheme val="minor"/>
    </font>
    <font>
      <b/>
      <sz val="12"/>
      <color rgb="FFFF0000"/>
      <name val="Calibri"/>
      <family val="2"/>
      <scheme val="minor"/>
    </font>
    <font>
      <b/>
      <sz val="12"/>
      <name val="Calibri"/>
      <family val="2"/>
      <scheme val="minor"/>
    </font>
    <font>
      <b/>
      <strike/>
      <sz val="12"/>
      <color theme="0"/>
      <name val="Calibri"/>
      <family val="2"/>
      <scheme val="minor"/>
    </font>
    <font>
      <b/>
      <i/>
      <sz val="12"/>
      <color theme="1"/>
      <name val="Calibri"/>
      <family val="2"/>
      <scheme val="minor"/>
    </font>
    <font>
      <i/>
      <sz val="12"/>
      <name val="Calibri"/>
      <family val="2"/>
      <scheme val="minor"/>
    </font>
    <font>
      <b/>
      <i/>
      <sz val="12"/>
      <name val="Calibri"/>
      <family val="2"/>
      <scheme val="minor"/>
    </font>
    <font>
      <b/>
      <i/>
      <strike/>
      <sz val="12"/>
      <color theme="0"/>
      <name val="Calibri"/>
      <family val="2"/>
      <scheme val="minor"/>
    </font>
    <font>
      <i/>
      <strike/>
      <sz val="12"/>
      <color theme="0"/>
      <name val="Calibri"/>
      <family val="2"/>
      <scheme val="minor"/>
    </font>
    <font>
      <b/>
      <i/>
      <sz val="12"/>
      <color theme="0"/>
      <name val="Calibri"/>
      <family val="2"/>
      <scheme val="minor"/>
    </font>
    <font>
      <strike/>
      <sz val="12"/>
      <color theme="0"/>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trike/>
      <sz val="12"/>
      <name val="Calibri"/>
      <family val="2"/>
      <scheme val="minor"/>
    </font>
    <font>
      <sz val="12"/>
      <color rgb="FFC00000"/>
      <name val="Calibri"/>
      <family val="2"/>
      <scheme val="minor"/>
    </font>
    <font>
      <vertAlign val="superscript"/>
      <sz val="12"/>
      <color rgb="FFC00000"/>
      <name val="Calibri"/>
      <family val="2"/>
      <scheme val="minor"/>
    </font>
    <font>
      <sz val="12"/>
      <color theme="1"/>
      <name val="Calibri"/>
      <family val="2"/>
      <scheme val="minor"/>
    </font>
    <font>
      <sz val="12"/>
      <color rgb="FFFFFF99"/>
      <name val="Calibri"/>
      <family val="2"/>
      <scheme val="minor"/>
    </font>
    <font>
      <vertAlign val="superscript"/>
      <sz val="12"/>
      <color rgb="FFFFFF99"/>
      <name val="Calibri"/>
      <family val="2"/>
      <scheme val="minor"/>
    </font>
    <font>
      <b/>
      <strike/>
      <sz val="12"/>
      <color theme="1"/>
      <name val="Calibri"/>
      <family val="2"/>
      <scheme val="minor"/>
    </font>
    <font>
      <strike/>
      <sz val="12"/>
      <color rgb="FFFFFF99"/>
      <name val="Calibri"/>
      <family val="2"/>
      <scheme val="minor"/>
    </font>
    <font>
      <strike/>
      <vertAlign val="superscript"/>
      <sz val="12"/>
      <color rgb="FFFFFF99"/>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2" tint="-0.749992370372631"/>
        <bgColor indexed="64"/>
      </patternFill>
    </fill>
    <fill>
      <patternFill patternType="solid">
        <fgColor rgb="FFFF00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81"/>
        <bgColor indexed="64"/>
      </patternFill>
    </fill>
    <fill>
      <patternFill patternType="solid">
        <fgColor rgb="FF8B8BFF"/>
        <bgColor indexed="64"/>
      </patternFill>
    </fill>
    <fill>
      <patternFill patternType="solid">
        <fgColor rgb="FF97FF97"/>
        <bgColor indexed="64"/>
      </patternFill>
    </fill>
    <fill>
      <patternFill patternType="solid">
        <fgColor rgb="FF0000FF"/>
        <bgColor indexed="64"/>
      </patternFill>
    </fill>
    <fill>
      <patternFill patternType="solid">
        <fgColor rgb="FF81FFFF"/>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rgb="FFFFFF99"/>
        <bgColor indexed="64"/>
      </patternFill>
    </fill>
    <fill>
      <patternFill patternType="solid">
        <fgColor rgb="FFC0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auto="1"/>
      </top>
      <bottom/>
      <diagonal/>
    </border>
  </borders>
  <cellStyleXfs count="2">
    <xf numFmtId="0" fontId="0" fillId="0" borderId="0"/>
    <xf numFmtId="0" fontId="7" fillId="0" borderId="0"/>
  </cellStyleXfs>
  <cellXfs count="225">
    <xf numFmtId="0" fontId="0" fillId="0" borderId="0" xfId="0"/>
    <xf numFmtId="0" fontId="0" fillId="2" borderId="0" xfId="0" applyFill="1"/>
    <xf numFmtId="0" fontId="2" fillId="2" borderId="0" xfId="0" applyFont="1" applyFill="1" applyAlignment="1">
      <alignment horizontal="center"/>
    </xf>
    <xf numFmtId="0" fontId="4" fillId="3" borderId="1" xfId="0" quotePrefix="1" applyFont="1" applyFill="1" applyBorder="1" applyAlignment="1">
      <alignment horizontal="center"/>
    </xf>
    <xf numFmtId="20" fontId="4" fillId="3" borderId="1" xfId="0" quotePrefix="1" applyNumberFormat="1" applyFont="1" applyFill="1" applyBorder="1" applyAlignment="1">
      <alignment horizontal="center"/>
    </xf>
    <xf numFmtId="0" fontId="4" fillId="2" borderId="1" xfId="0" quotePrefix="1" applyFont="1" applyFill="1" applyBorder="1" applyAlignment="1">
      <alignment horizontal="center"/>
    </xf>
    <xf numFmtId="20" fontId="2" fillId="2" borderId="4" xfId="0" applyNumberFormat="1" applyFont="1" applyFill="1" applyBorder="1" applyAlignment="1">
      <alignment horizontal="center"/>
    </xf>
    <xf numFmtId="0" fontId="0" fillId="4" borderId="5" xfId="0" applyFill="1" applyBorder="1"/>
    <xf numFmtId="0" fontId="2" fillId="5" borderId="0" xfId="0" applyFont="1" applyFill="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0" fillId="4" borderId="7" xfId="0" applyFill="1" applyBorder="1"/>
    <xf numFmtId="0" fontId="2" fillId="2" borderId="0" xfId="0" applyFont="1" applyFill="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20" fontId="2" fillId="2" borderId="8" xfId="0" applyNumberFormat="1" applyFont="1" applyFill="1" applyBorder="1" applyAlignment="1">
      <alignment horizontal="center"/>
    </xf>
    <xf numFmtId="0" fontId="0" fillId="6" borderId="9" xfId="0" applyFill="1" applyBorder="1"/>
    <xf numFmtId="0" fontId="2" fillId="3" borderId="0" xfId="0" applyFont="1" applyFill="1" applyAlignment="1">
      <alignment horizontal="center"/>
    </xf>
    <xf numFmtId="0" fontId="0" fillId="4" borderId="11" xfId="0" applyFill="1" applyBorder="1"/>
    <xf numFmtId="0" fontId="0" fillId="6" borderId="11" xfId="0" applyFill="1" applyBorder="1"/>
    <xf numFmtId="0" fontId="0" fillId="7" borderId="11" xfId="0" applyFill="1" applyBorder="1"/>
    <xf numFmtId="0" fontId="0" fillId="8" borderId="11" xfId="0" applyFill="1" applyBorder="1"/>
    <xf numFmtId="0" fontId="5" fillId="9" borderId="9" xfId="0" applyFont="1" applyFill="1" applyBorder="1"/>
    <xf numFmtId="0" fontId="0" fillId="6" borderId="5" xfId="0" applyFill="1" applyBorder="1"/>
    <xf numFmtId="0" fontId="0" fillId="4" borderId="0" xfId="0" applyFill="1"/>
    <xf numFmtId="0" fontId="0" fillId="6" borderId="0" xfId="0" applyFill="1"/>
    <xf numFmtId="0" fontId="0" fillId="7" borderId="0" xfId="0" applyFill="1"/>
    <xf numFmtId="0" fontId="0" fillId="8" borderId="0" xfId="0" applyFill="1"/>
    <xf numFmtId="0" fontId="5" fillId="9" borderId="5" xfId="0" applyFont="1" applyFill="1" applyBorder="1"/>
    <xf numFmtId="0" fontId="0" fillId="6" borderId="7" xfId="0" applyFill="1" applyBorder="1"/>
    <xf numFmtId="0" fontId="0" fillId="4" borderId="12" xfId="0" applyFill="1" applyBorder="1"/>
    <xf numFmtId="0" fontId="0" fillId="6" borderId="12" xfId="0" applyFill="1" applyBorder="1"/>
    <xf numFmtId="0" fontId="0" fillId="7" borderId="12" xfId="0" applyFill="1" applyBorder="1"/>
    <xf numFmtId="0" fontId="0" fillId="8" borderId="12" xfId="0" applyFill="1" applyBorder="1"/>
    <xf numFmtId="0" fontId="5" fillId="9" borderId="7" xfId="0" applyFont="1" applyFill="1" applyBorder="1"/>
    <xf numFmtId="0" fontId="0" fillId="7" borderId="9" xfId="0" applyFill="1" applyBorder="1"/>
    <xf numFmtId="0" fontId="2" fillId="10" borderId="0" xfId="0" applyFont="1" applyFill="1" applyAlignment="1">
      <alignment horizontal="center"/>
    </xf>
    <xf numFmtId="0" fontId="0" fillId="11" borderId="11" xfId="0" applyFill="1" applyBorder="1"/>
    <xf numFmtId="0" fontId="0" fillId="12" borderId="11" xfId="0" applyFill="1" applyBorder="1"/>
    <xf numFmtId="0" fontId="0" fillId="13" borderId="11" xfId="0" applyFill="1" applyBorder="1"/>
    <xf numFmtId="0" fontId="0" fillId="14" borderId="11" xfId="0" applyFill="1" applyBorder="1"/>
    <xf numFmtId="0" fontId="3" fillId="15" borderId="9" xfId="0" applyFont="1" applyFill="1" applyBorder="1"/>
    <xf numFmtId="0" fontId="0" fillId="7" borderId="5" xfId="0" applyFill="1" applyBorder="1"/>
    <xf numFmtId="0" fontId="0" fillId="11" borderId="0" xfId="0" applyFill="1"/>
    <xf numFmtId="0" fontId="0" fillId="12" borderId="0" xfId="0" applyFill="1"/>
    <xf numFmtId="0" fontId="0" fillId="13" borderId="0" xfId="0" applyFill="1"/>
    <xf numFmtId="0" fontId="0" fillId="14" borderId="0" xfId="0" applyFill="1"/>
    <xf numFmtId="0" fontId="3" fillId="15" borderId="5" xfId="0" applyFont="1" applyFill="1" applyBorder="1"/>
    <xf numFmtId="0" fontId="0" fillId="11" borderId="12" xfId="0" applyFill="1" applyBorder="1"/>
    <xf numFmtId="0" fontId="0" fillId="12" borderId="12" xfId="0" applyFill="1" applyBorder="1"/>
    <xf numFmtId="0" fontId="0" fillId="13" borderId="12" xfId="0" applyFill="1" applyBorder="1"/>
    <xf numFmtId="0" fontId="0" fillId="14" borderId="12" xfId="0" applyFill="1" applyBorder="1"/>
    <xf numFmtId="0" fontId="3" fillId="15" borderId="7" xfId="0" applyFont="1" applyFill="1" applyBorder="1"/>
    <xf numFmtId="0" fontId="0" fillId="8" borderId="9" xfId="0" applyFill="1" applyBorder="1"/>
    <xf numFmtId="0" fontId="1" fillId="2" borderId="0" xfId="0" applyFont="1" applyFill="1" applyAlignment="1">
      <alignment horizontal="center"/>
    </xf>
    <xf numFmtId="0" fontId="3" fillId="16" borderId="11" xfId="0" applyFont="1" applyFill="1" applyBorder="1"/>
    <xf numFmtId="0" fontId="3" fillId="17" borderId="11" xfId="0" applyFont="1" applyFill="1" applyBorder="1"/>
    <xf numFmtId="0" fontId="3" fillId="18" borderId="11" xfId="0" applyFont="1" applyFill="1" applyBorder="1"/>
    <xf numFmtId="0" fontId="3" fillId="19" borderId="11" xfId="0" applyFont="1" applyFill="1" applyBorder="1"/>
    <xf numFmtId="0" fontId="3" fillId="20" borderId="9" xfId="0" applyFont="1" applyFill="1" applyBorder="1"/>
    <xf numFmtId="0" fontId="0" fillId="8" borderId="5" xfId="0" applyFill="1" applyBorder="1"/>
    <xf numFmtId="0" fontId="1" fillId="21" borderId="0" xfId="0" applyFont="1" applyFill="1" applyAlignment="1">
      <alignment horizontal="center"/>
    </xf>
    <xf numFmtId="0" fontId="3" fillId="16" borderId="0" xfId="0" applyFont="1" applyFill="1"/>
    <xf numFmtId="0" fontId="3" fillId="17" borderId="0" xfId="0" applyFont="1" applyFill="1"/>
    <xf numFmtId="0" fontId="3" fillId="18" borderId="0" xfId="0" applyFont="1" applyFill="1"/>
    <xf numFmtId="0" fontId="3" fillId="19" borderId="0" xfId="0" applyFont="1" applyFill="1"/>
    <xf numFmtId="0" fontId="3" fillId="20" borderId="5" xfId="0" applyFont="1" applyFill="1" applyBorder="1"/>
    <xf numFmtId="0" fontId="0" fillId="8" borderId="7" xfId="0" applyFill="1" applyBorder="1"/>
    <xf numFmtId="0" fontId="3" fillId="16" borderId="12" xfId="0" applyFont="1" applyFill="1" applyBorder="1"/>
    <xf numFmtId="0" fontId="3" fillId="17" borderId="12" xfId="0" applyFont="1" applyFill="1" applyBorder="1"/>
    <xf numFmtId="0" fontId="3" fillId="18" borderId="12" xfId="0" applyFont="1" applyFill="1" applyBorder="1"/>
    <xf numFmtId="0" fontId="3" fillId="19" borderId="12" xfId="0" applyFont="1" applyFill="1" applyBorder="1"/>
    <xf numFmtId="0" fontId="3" fillId="20" borderId="7" xfId="0" applyFont="1" applyFill="1" applyBorder="1"/>
    <xf numFmtId="0" fontId="2" fillId="22" borderId="0" xfId="0" applyFont="1" applyFill="1" applyAlignment="1">
      <alignment horizontal="center"/>
    </xf>
    <xf numFmtId="0" fontId="5" fillId="9" borderId="11" xfId="0" applyFont="1" applyFill="1" applyBorder="1"/>
    <xf numFmtId="0" fontId="5" fillId="9" borderId="0" xfId="0" applyFont="1" applyFill="1" applyBorder="1"/>
    <xf numFmtId="0" fontId="5" fillId="9" borderId="12" xfId="0" applyFont="1" applyFill="1" applyBorder="1"/>
    <xf numFmtId="0" fontId="0" fillId="11" borderId="9" xfId="0" applyFill="1" applyBorder="1"/>
    <xf numFmtId="0" fontId="3" fillId="15" borderId="11" xfId="0" applyFont="1" applyFill="1" applyBorder="1"/>
    <xf numFmtId="0" fontId="0" fillId="14" borderId="9" xfId="0" applyFill="1" applyBorder="1"/>
    <xf numFmtId="0" fontId="0" fillId="11" borderId="5" xfId="0" applyFill="1" applyBorder="1"/>
    <xf numFmtId="0" fontId="3" fillId="15" borderId="0" xfId="0" applyFont="1" applyFill="1" applyBorder="1"/>
    <xf numFmtId="0" fontId="0" fillId="14" borderId="5" xfId="0" applyFill="1" applyBorder="1"/>
    <xf numFmtId="0" fontId="3" fillId="15" borderId="12" xfId="0" applyFont="1" applyFill="1" applyBorder="1"/>
    <xf numFmtId="0" fontId="0" fillId="14" borderId="7" xfId="0" applyFill="1" applyBorder="1"/>
    <xf numFmtId="0" fontId="0" fillId="12" borderId="9" xfId="0" applyFill="1" applyBorder="1"/>
    <xf numFmtId="0" fontId="3" fillId="20" borderId="11" xfId="0" applyFont="1" applyFill="1" applyBorder="1"/>
    <xf numFmtId="0" fontId="3" fillId="19" borderId="9" xfId="0" applyFont="1" applyFill="1" applyBorder="1"/>
    <xf numFmtId="0" fontId="0" fillId="12" borderId="5" xfId="0" applyFill="1" applyBorder="1"/>
    <xf numFmtId="0" fontId="3" fillId="20" borderId="0" xfId="0" applyFont="1" applyFill="1" applyBorder="1"/>
    <xf numFmtId="0" fontId="3" fillId="19" borderId="5" xfId="0" applyFont="1" applyFill="1" applyBorder="1"/>
    <xf numFmtId="0" fontId="0" fillId="12" borderId="7" xfId="0" applyFill="1" applyBorder="1"/>
    <xf numFmtId="0" fontId="3" fillId="20" borderId="12" xfId="0" applyFont="1" applyFill="1" applyBorder="1"/>
    <xf numFmtId="0" fontId="3" fillId="19" borderId="7" xfId="0" applyFont="1" applyFill="1" applyBorder="1"/>
    <xf numFmtId="0" fontId="0" fillId="13" borderId="9" xfId="0" applyFill="1" applyBorder="1"/>
    <xf numFmtId="0" fontId="2" fillId="0" borderId="0" xfId="0" applyFont="1" applyAlignment="1">
      <alignment horizontal="center"/>
    </xf>
    <xf numFmtId="0" fontId="0" fillId="13" borderId="5" xfId="0" applyFill="1" applyBorder="1"/>
    <xf numFmtId="0" fontId="5" fillId="9" borderId="0" xfId="0" applyFont="1" applyFill="1"/>
    <xf numFmtId="0" fontId="0" fillId="13" borderId="7" xfId="0" applyFill="1" applyBorder="1"/>
    <xf numFmtId="0" fontId="0" fillId="7" borderId="7" xfId="0" applyFill="1" applyBorder="1"/>
    <xf numFmtId="0" fontId="3" fillId="15" borderId="0" xfId="0" applyFont="1" applyFill="1"/>
    <xf numFmtId="0" fontId="3" fillId="18" borderId="9" xfId="0" applyFont="1" applyFill="1" applyBorder="1"/>
    <xf numFmtId="0" fontId="3" fillId="20" borderId="0" xfId="0" applyFont="1" applyFill="1"/>
    <xf numFmtId="0" fontId="3" fillId="18" borderId="5" xfId="0" applyFont="1" applyFill="1" applyBorder="1"/>
    <xf numFmtId="0" fontId="3" fillId="18" borderId="7" xfId="0" applyFont="1" applyFill="1" applyBorder="1"/>
    <xf numFmtId="0" fontId="3" fillId="16" borderId="9" xfId="0" applyFont="1" applyFill="1" applyBorder="1"/>
    <xf numFmtId="0" fontId="3" fillId="16" borderId="5" xfId="0" applyFont="1" applyFill="1" applyBorder="1"/>
    <xf numFmtId="0" fontId="3" fillId="16" borderId="7" xfId="0" applyFont="1" applyFill="1" applyBorder="1"/>
    <xf numFmtId="0" fontId="3" fillId="17" borderId="9" xfId="0" applyFont="1" applyFill="1" applyBorder="1"/>
    <xf numFmtId="0" fontId="3" fillId="17" borderId="5" xfId="0" applyFont="1" applyFill="1" applyBorder="1"/>
    <xf numFmtId="0" fontId="0" fillId="4" borderId="9" xfId="0" applyFill="1" applyBorder="1"/>
    <xf numFmtId="0" fontId="0" fillId="11" borderId="7" xfId="0" applyFill="1" applyBorder="1"/>
    <xf numFmtId="0" fontId="2" fillId="0" borderId="0" xfId="0" applyFont="1" applyAlignment="1">
      <alignment horizontal="center" vertical="top"/>
    </xf>
    <xf numFmtId="20" fontId="2" fillId="3" borderId="1" xfId="0" applyNumberFormat="1" applyFont="1" applyFill="1" applyBorder="1" applyAlignment="1">
      <alignment horizontal="center"/>
    </xf>
    <xf numFmtId="20" fontId="0" fillId="0" borderId="0" xfId="0" applyNumberFormat="1"/>
    <xf numFmtId="0" fontId="8" fillId="0" borderId="0" xfId="1" applyFont="1"/>
    <xf numFmtId="0" fontId="8" fillId="0" borderId="0" xfId="1" applyFont="1" applyFill="1" applyBorder="1"/>
    <xf numFmtId="0" fontId="10" fillId="0" borderId="14" xfId="1" applyFont="1" applyBorder="1" applyAlignment="1">
      <alignment horizontal="center" vertical="center" wrapText="1"/>
    </xf>
    <xf numFmtId="0" fontId="10" fillId="23" borderId="14" xfId="1" applyFont="1" applyFill="1" applyBorder="1" applyAlignment="1">
      <alignment horizontal="center" vertical="center" wrapText="1"/>
    </xf>
    <xf numFmtId="0" fontId="10" fillId="23" borderId="14" xfId="1" applyFont="1" applyFill="1" applyBorder="1" applyAlignment="1">
      <alignment horizontal="center" vertical="center" textRotation="90" wrapText="1"/>
    </xf>
    <xf numFmtId="0" fontId="10" fillId="24" borderId="14" xfId="1" applyFont="1" applyFill="1" applyBorder="1" applyAlignment="1">
      <alignment horizontal="center" vertical="center" wrapText="1"/>
    </xf>
    <xf numFmtId="0" fontId="10" fillId="24" borderId="14" xfId="1" applyFont="1" applyFill="1" applyBorder="1" applyAlignment="1">
      <alignment horizontal="center" vertical="center" textRotation="90" wrapText="1"/>
    </xf>
    <xf numFmtId="0" fontId="10" fillId="25" borderId="14" xfId="1" applyFont="1" applyFill="1" applyBorder="1" applyAlignment="1">
      <alignment horizontal="center" vertical="center" wrapText="1"/>
    </xf>
    <xf numFmtId="0" fontId="10" fillId="25" borderId="14" xfId="1" applyFont="1" applyFill="1" applyBorder="1" applyAlignment="1">
      <alignment horizontal="center" vertical="center" textRotation="90" wrapText="1"/>
    </xf>
    <xf numFmtId="164" fontId="10" fillId="26" borderId="14" xfId="1" applyNumberFormat="1" applyFont="1" applyFill="1" applyBorder="1" applyAlignment="1">
      <alignment horizontal="center" vertical="center" wrapText="1"/>
    </xf>
    <xf numFmtId="0" fontId="10" fillId="26" borderId="14" xfId="1" applyFont="1" applyFill="1" applyBorder="1" applyAlignment="1">
      <alignment horizontal="center" vertical="center" textRotation="90" wrapText="1"/>
    </xf>
    <xf numFmtId="0" fontId="11" fillId="27" borderId="14" xfId="1" applyFont="1" applyFill="1" applyBorder="1" applyAlignment="1">
      <alignment horizontal="center" vertical="center" wrapText="1"/>
    </xf>
    <xf numFmtId="0" fontId="11" fillId="27" borderId="14" xfId="1" applyFont="1" applyFill="1" applyBorder="1" applyAlignment="1">
      <alignment horizontal="center" vertical="center" textRotation="90" wrapText="1"/>
    </xf>
    <xf numFmtId="0" fontId="10" fillId="28" borderId="14" xfId="1" quotePrefix="1" applyFont="1" applyFill="1" applyBorder="1" applyAlignment="1">
      <alignment horizontal="center" vertical="center" wrapText="1"/>
    </xf>
    <xf numFmtId="0" fontId="10" fillId="28" borderId="14" xfId="1" applyFont="1" applyFill="1" applyBorder="1" applyAlignment="1">
      <alignment horizontal="center" vertical="center" textRotation="90" wrapText="1"/>
    </xf>
    <xf numFmtId="0" fontId="10" fillId="29" borderId="14"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8" fillId="0" borderId="0" xfId="1" applyFont="1" applyAlignment="1">
      <alignment vertical="center" wrapText="1"/>
    </xf>
    <xf numFmtId="0" fontId="12" fillId="0" borderId="14" xfId="0" applyFont="1" applyBorder="1"/>
    <xf numFmtId="165" fontId="13" fillId="23" borderId="14" xfId="1" applyNumberFormat="1" applyFont="1" applyFill="1" applyBorder="1" applyAlignment="1" applyProtection="1">
      <alignment horizontal="right"/>
      <protection locked="0"/>
    </xf>
    <xf numFmtId="0" fontId="14" fillId="29" borderId="14" xfId="1" applyFont="1" applyFill="1" applyBorder="1" applyAlignment="1">
      <alignment horizontal="center"/>
    </xf>
    <xf numFmtId="165" fontId="13" fillId="24" borderId="14" xfId="1" applyNumberFormat="1" applyFont="1" applyFill="1" applyBorder="1" applyAlignment="1" applyProtection="1">
      <alignment horizontal="right"/>
      <protection locked="0"/>
    </xf>
    <xf numFmtId="165" fontId="13" fillId="25" borderId="14" xfId="1" applyNumberFormat="1" applyFont="1" applyFill="1" applyBorder="1" applyAlignment="1" applyProtection="1">
      <alignment horizontal="right"/>
      <protection locked="0"/>
    </xf>
    <xf numFmtId="165" fontId="13" fillId="26" borderId="14" xfId="1" applyNumberFormat="1" applyFont="1" applyFill="1" applyBorder="1" applyAlignment="1" applyProtection="1">
      <alignment horizontal="right"/>
      <protection locked="0"/>
    </xf>
    <xf numFmtId="165" fontId="15" fillId="30" borderId="14" xfId="1" applyNumberFormat="1" applyFont="1" applyFill="1" applyBorder="1"/>
    <xf numFmtId="0" fontId="15" fillId="27" borderId="14" xfId="1" applyFont="1" applyFill="1" applyBorder="1" applyAlignment="1">
      <alignment horizontal="center"/>
    </xf>
    <xf numFmtId="165" fontId="13" fillId="28" borderId="14" xfId="1" applyNumberFormat="1" applyFont="1" applyFill="1" applyBorder="1" applyAlignment="1" applyProtection="1">
      <alignment horizontal="right"/>
      <protection locked="0"/>
    </xf>
    <xf numFmtId="0" fontId="14" fillId="0" borderId="14" xfId="1" applyFont="1" applyBorder="1" applyAlignment="1">
      <alignment horizontal="center"/>
    </xf>
    <xf numFmtId="0" fontId="10" fillId="0" borderId="0" xfId="1" applyFont="1" applyFill="1" applyBorder="1" applyAlignment="1">
      <alignment horizontal="center"/>
    </xf>
    <xf numFmtId="165" fontId="16" fillId="27" borderId="14" xfId="1" applyNumberFormat="1" applyFont="1" applyFill="1" applyBorder="1" applyAlignment="1" applyProtection="1">
      <alignment horizontal="right"/>
      <protection locked="0"/>
    </xf>
    <xf numFmtId="0" fontId="17" fillId="30" borderId="14" xfId="1" applyFont="1" applyFill="1" applyBorder="1"/>
    <xf numFmtId="165" fontId="17" fillId="30" borderId="14" xfId="1" applyNumberFormat="1" applyFont="1" applyFill="1" applyBorder="1"/>
    <xf numFmtId="0" fontId="10" fillId="0" borderId="14" xfId="1" applyFont="1" applyFill="1" applyBorder="1"/>
    <xf numFmtId="165" fontId="8" fillId="23" borderId="14" xfId="1" applyNumberFormat="1" applyFont="1" applyFill="1" applyBorder="1" applyAlignment="1" applyProtection="1">
      <alignment horizontal="right"/>
      <protection locked="0"/>
    </xf>
    <xf numFmtId="0" fontId="10" fillId="29" borderId="14" xfId="1" applyFont="1" applyFill="1" applyBorder="1" applyAlignment="1">
      <alignment horizontal="center"/>
    </xf>
    <xf numFmtId="165" fontId="8" fillId="24" borderId="14" xfId="1" applyNumberFormat="1" applyFont="1" applyFill="1" applyBorder="1" applyAlignment="1" applyProtection="1">
      <alignment horizontal="right"/>
      <protection locked="0"/>
    </xf>
    <xf numFmtId="165" fontId="8" fillId="25" borderId="14" xfId="1" applyNumberFormat="1" applyFont="1" applyFill="1" applyBorder="1" applyAlignment="1" applyProtection="1">
      <alignment horizontal="right"/>
      <protection locked="0"/>
    </xf>
    <xf numFmtId="165" fontId="8" fillId="26" borderId="14" xfId="1" applyNumberFormat="1" applyFont="1" applyFill="1" applyBorder="1" applyAlignment="1" applyProtection="1">
      <alignment horizontal="right"/>
      <protection locked="0"/>
    </xf>
    <xf numFmtId="165" fontId="18" fillId="27" borderId="14" xfId="1" applyNumberFormat="1" applyFont="1" applyFill="1" applyBorder="1" applyAlignment="1" applyProtection="1">
      <alignment horizontal="right"/>
      <protection locked="0"/>
    </xf>
    <xf numFmtId="0" fontId="11" fillId="27" borderId="14" xfId="1" applyFont="1" applyFill="1" applyBorder="1" applyAlignment="1">
      <alignment horizontal="center"/>
    </xf>
    <xf numFmtId="165" fontId="8" fillId="28" borderId="14" xfId="1" applyNumberFormat="1" applyFont="1" applyFill="1" applyBorder="1" applyAlignment="1" applyProtection="1">
      <alignment horizontal="right"/>
      <protection locked="0"/>
    </xf>
    <xf numFmtId="0" fontId="10" fillId="0" borderId="14" xfId="1" applyFont="1" applyBorder="1" applyAlignment="1">
      <alignment horizontal="center"/>
    </xf>
    <xf numFmtId="0" fontId="10" fillId="0" borderId="14" xfId="1" applyFont="1" applyBorder="1" applyAlignment="1">
      <alignment horizontal="left"/>
    </xf>
    <xf numFmtId="0" fontId="10" fillId="0" borderId="0" xfId="1" applyFont="1" applyFill="1" applyBorder="1"/>
    <xf numFmtId="165" fontId="19" fillId="30" borderId="14" xfId="1" applyNumberFormat="1" applyFont="1" applyFill="1" applyBorder="1"/>
    <xf numFmtId="0" fontId="10" fillId="0" borderId="14" xfId="1" applyFont="1" applyBorder="1"/>
    <xf numFmtId="165" fontId="20" fillId="27" borderId="14" xfId="1" applyNumberFormat="1" applyFont="1" applyFill="1" applyBorder="1" applyAlignment="1" applyProtection="1">
      <alignment horizontal="right"/>
      <protection locked="0"/>
    </xf>
    <xf numFmtId="0" fontId="19" fillId="27" borderId="14" xfId="1" applyFont="1" applyFill="1" applyBorder="1" applyAlignment="1">
      <alignment horizontal="center"/>
    </xf>
    <xf numFmtId="47" fontId="8" fillId="0" borderId="0" xfId="1" applyNumberFormat="1" applyFont="1"/>
    <xf numFmtId="165" fontId="8" fillId="0" borderId="0" xfId="1" applyNumberFormat="1" applyFont="1" applyFill="1" applyBorder="1" applyAlignment="1" applyProtection="1">
      <alignment horizontal="right"/>
      <protection locked="0"/>
    </xf>
    <xf numFmtId="0" fontId="10" fillId="0" borderId="0" xfId="1" applyFont="1" applyFill="1" applyBorder="1" applyAlignment="1">
      <alignment horizontal="left"/>
    </xf>
    <xf numFmtId="0" fontId="8" fillId="0" borderId="0" xfId="1" applyFont="1" applyFill="1"/>
    <xf numFmtId="47" fontId="8" fillId="0" borderId="0" xfId="1" applyNumberFormat="1" applyFont="1" applyFill="1"/>
    <xf numFmtId="0" fontId="19" fillId="21" borderId="14" xfId="1" applyFont="1" applyFill="1" applyBorder="1"/>
    <xf numFmtId="0" fontId="10" fillId="0" borderId="0" xfId="1" applyFont="1" applyAlignment="1">
      <alignment horizontal="center" vertical="top"/>
    </xf>
    <xf numFmtId="164" fontId="8" fillId="0" borderId="0" xfId="1" applyNumberFormat="1" applyFont="1" applyAlignment="1">
      <alignment horizontal="center"/>
    </xf>
    <xf numFmtId="0" fontId="10" fillId="3" borderId="14" xfId="1" applyFont="1" applyFill="1" applyBorder="1"/>
    <xf numFmtId="0" fontId="10" fillId="0" borderId="0" xfId="1" applyFont="1" applyAlignment="1">
      <alignment horizontal="center"/>
    </xf>
    <xf numFmtId="0" fontId="19" fillId="30" borderId="14" xfId="1" applyFont="1" applyFill="1" applyBorder="1"/>
    <xf numFmtId="0" fontId="10" fillId="23" borderId="14" xfId="1" applyFont="1" applyFill="1" applyBorder="1"/>
    <xf numFmtId="0" fontId="8" fillId="0" borderId="0" xfId="1" applyFont="1" applyAlignment="1">
      <alignment horizontal="center"/>
    </xf>
    <xf numFmtId="0" fontId="19" fillId="27"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4" fillId="0" borderId="14" xfId="1" applyFont="1" applyBorder="1" applyAlignment="1">
      <alignment horizontal="left"/>
    </xf>
    <xf numFmtId="0" fontId="10" fillId="0" borderId="15" xfId="1" applyFont="1" applyFill="1" applyBorder="1" applyAlignment="1">
      <alignment horizontal="center"/>
    </xf>
    <xf numFmtId="165" fontId="15" fillId="21" borderId="14" xfId="1" applyNumberFormat="1" applyFont="1" applyFill="1" applyBorder="1"/>
    <xf numFmtId="0" fontId="10" fillId="0" borderId="15" xfId="1" applyFont="1" applyFill="1" applyBorder="1"/>
    <xf numFmtId="0" fontId="12" fillId="0" borderId="14" xfId="0" applyFont="1" applyBorder="1" applyAlignment="1"/>
    <xf numFmtId="0" fontId="12" fillId="0" borderId="16" xfId="0" applyFont="1" applyBorder="1" applyAlignment="1"/>
    <xf numFmtId="0" fontId="10" fillId="0" borderId="0" xfId="1" applyFont="1" applyFill="1" applyBorder="1" applyAlignment="1">
      <alignment vertical="top" wrapText="1"/>
    </xf>
    <xf numFmtId="165" fontId="11" fillId="30" borderId="14" xfId="1" applyNumberFormat="1" applyFont="1" applyFill="1" applyBorder="1"/>
    <xf numFmtId="0" fontId="8" fillId="0" borderId="0" xfId="1" applyFont="1" applyAlignment="1">
      <alignment vertical="center"/>
    </xf>
    <xf numFmtId="0" fontId="8" fillId="0" borderId="14" xfId="1" applyFont="1" applyBorder="1" applyAlignment="1">
      <alignment horizontal="center" vertical="center"/>
    </xf>
    <xf numFmtId="0" fontId="8" fillId="0" borderId="14" xfId="1" applyFont="1" applyBorder="1" applyAlignment="1">
      <alignment vertical="center"/>
    </xf>
    <xf numFmtId="0" fontId="22" fillId="0" borderId="14" xfId="1" applyFont="1" applyBorder="1" applyAlignment="1">
      <alignment horizontal="center" vertical="center"/>
    </xf>
    <xf numFmtId="0" fontId="22" fillId="0" borderId="14" xfId="1" applyFont="1" applyBorder="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3" fillId="31" borderId="14" xfId="0" applyFont="1" applyFill="1" applyBorder="1" applyAlignment="1">
      <alignment vertical="center"/>
    </xf>
    <xf numFmtId="0" fontId="25" fillId="0" borderId="0" xfId="0" applyFont="1"/>
    <xf numFmtId="0" fontId="21" fillId="0" borderId="0" xfId="0" applyFont="1" applyAlignment="1">
      <alignment vertical="center" wrapText="1"/>
    </xf>
    <xf numFmtId="0" fontId="25" fillId="0" borderId="0" xfId="0" applyFont="1" applyAlignment="1">
      <alignment vertical="center"/>
    </xf>
    <xf numFmtId="0" fontId="26" fillId="32" borderId="14" xfId="0" applyFont="1" applyFill="1" applyBorder="1" applyAlignment="1">
      <alignment vertical="center"/>
    </xf>
    <xf numFmtId="0" fontId="29" fillId="32" borderId="14" xfId="0" applyFont="1" applyFill="1" applyBorder="1" applyAlignment="1">
      <alignment vertical="center"/>
    </xf>
    <xf numFmtId="0" fontId="2" fillId="2" borderId="10" xfId="0" applyFont="1" applyFill="1" applyBorder="1" applyAlignment="1">
      <alignment horizontal="center" vertical="center" textRotation="90"/>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9" fillId="0" borderId="13" xfId="1" applyFont="1" applyBorder="1" applyAlignment="1">
      <alignment horizontal="center"/>
    </xf>
    <xf numFmtId="0" fontId="19" fillId="27" borderId="14" xfId="1" applyFont="1" applyFill="1" applyBorder="1" applyAlignment="1">
      <alignment horizontal="left" vertical="top" wrapText="1"/>
    </xf>
    <xf numFmtId="0" fontId="10" fillId="22" borderId="14" xfId="1" applyFont="1" applyFill="1" applyBorder="1" applyAlignment="1">
      <alignment horizontal="center" vertical="center"/>
    </xf>
    <xf numFmtId="0" fontId="10" fillId="0" borderId="14" xfId="1" applyFont="1" applyBorder="1" applyAlignment="1">
      <alignment horizontal="center" vertical="center"/>
    </xf>
    <xf numFmtId="0" fontId="10" fillId="0" borderId="14" xfId="1" applyFont="1" applyBorder="1" applyAlignment="1">
      <alignment horizontal="left" vertical="top" wrapText="1"/>
    </xf>
    <xf numFmtId="0" fontId="10" fillId="28" borderId="14" xfId="1" applyFont="1" applyFill="1" applyBorder="1" applyAlignment="1">
      <alignment horizontal="center" vertical="center"/>
    </xf>
    <xf numFmtId="0" fontId="10" fillId="3" borderId="14" xfId="1" applyFont="1" applyFill="1" applyBorder="1" applyAlignment="1">
      <alignment horizontal="center" vertical="center"/>
    </xf>
    <xf numFmtId="0" fontId="10" fillId="26" borderId="14" xfId="1" applyFont="1" applyFill="1" applyBorder="1" applyAlignment="1">
      <alignment horizontal="center" vertical="center"/>
    </xf>
    <xf numFmtId="0" fontId="10" fillId="24" borderId="14" xfId="1" applyFont="1" applyFill="1" applyBorder="1" applyAlignment="1">
      <alignment horizontal="center" vertical="center"/>
    </xf>
    <xf numFmtId="0" fontId="10" fillId="25" borderId="14" xfId="1" applyFont="1" applyFill="1" applyBorder="1" applyAlignment="1">
      <alignment horizontal="center" vertical="center"/>
    </xf>
    <xf numFmtId="0" fontId="10" fillId="29" borderId="14" xfId="1" applyFont="1" applyFill="1" applyBorder="1" applyAlignment="1">
      <alignment horizontal="center" vertical="center"/>
    </xf>
    <xf numFmtId="0" fontId="21" fillId="0" borderId="14" xfId="1" applyFont="1" applyBorder="1" applyAlignment="1">
      <alignment horizontal="center" vertical="center"/>
    </xf>
    <xf numFmtId="0" fontId="10" fillId="23" borderId="14" xfId="1" applyFont="1" applyFill="1" applyBorder="1" applyAlignment="1">
      <alignment horizontal="center" vertical="center"/>
    </xf>
    <xf numFmtId="0" fontId="21" fillId="0" borderId="0" xfId="0" applyFont="1" applyAlignment="1">
      <alignment horizontal="center" vertical="center" wrapText="1"/>
    </xf>
    <xf numFmtId="0" fontId="28" fillId="0" borderId="0" xfId="0" applyFont="1" applyAlignment="1">
      <alignment horizontal="center" vertical="center" wrapText="1"/>
    </xf>
    <xf numFmtId="0" fontId="11" fillId="27" borderId="14" xfId="1" applyFont="1" applyFill="1" applyBorder="1" applyAlignment="1">
      <alignment horizontal="center" vertical="center"/>
    </xf>
  </cellXfs>
  <cellStyles count="2">
    <cellStyle name="Normal" xfId="0" builtinId="0"/>
    <cellStyle name="Normal 2" xfId="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4"/>
  <sheetViews>
    <sheetView zoomScale="97" zoomScaleNormal="82" zoomScaleSheetLayoutView="85" workbookViewId="0">
      <selection activeCell="H4" sqref="H4"/>
    </sheetView>
  </sheetViews>
  <sheetFormatPr defaultRowHeight="15" x14ac:dyDescent="0.25"/>
  <cols>
    <col min="1" max="1" width="3" customWidth="1"/>
    <col min="2" max="2" width="9.42578125" style="97" customWidth="1"/>
    <col min="3" max="3" width="20.5703125" customWidth="1"/>
    <col min="4" max="5" width="4.140625" customWidth="1"/>
    <col min="6" max="7" width="7.5703125" customWidth="1"/>
    <col min="8" max="12" width="20.5703125" customWidth="1"/>
    <col min="13" max="13" width="2.85546875" customWidth="1"/>
    <col min="14" max="18" width="3.85546875" customWidth="1"/>
  </cols>
  <sheetData>
    <row r="1" spans="1:13" s="1" customFormat="1" ht="9.75" customHeight="1" thickBot="1" x14ac:dyDescent="0.3">
      <c r="B1" s="2"/>
    </row>
    <row r="2" spans="1:13" ht="15.75" thickBot="1" x14ac:dyDescent="0.3">
      <c r="A2" s="1"/>
      <c r="B2" s="3" t="s">
        <v>0</v>
      </c>
      <c r="C2" s="205" t="s">
        <v>1</v>
      </c>
      <c r="D2" s="205"/>
      <c r="E2" s="205"/>
      <c r="F2" s="205"/>
      <c r="G2" s="206"/>
      <c r="H2" s="1"/>
      <c r="I2" s="1"/>
      <c r="J2" s="1"/>
      <c r="K2" s="1"/>
      <c r="L2" s="1"/>
      <c r="M2" s="1"/>
    </row>
    <row r="3" spans="1:13" ht="15.75" thickBot="1" x14ac:dyDescent="0.3">
      <c r="A3" s="1"/>
      <c r="B3" s="4" t="s">
        <v>2</v>
      </c>
      <c r="C3" s="205" t="s">
        <v>3</v>
      </c>
      <c r="D3" s="205"/>
      <c r="E3" s="205"/>
      <c r="F3" s="205"/>
      <c r="G3" s="206"/>
      <c r="H3" s="1"/>
      <c r="I3" s="1"/>
      <c r="J3" s="1"/>
      <c r="K3" s="1"/>
      <c r="L3" s="1"/>
      <c r="M3" s="1"/>
    </row>
    <row r="4" spans="1:13" ht="15.75" thickBot="1" x14ac:dyDescent="0.3">
      <c r="A4" s="1"/>
      <c r="B4" s="5"/>
      <c r="C4" s="207" t="s">
        <v>4</v>
      </c>
      <c r="D4" s="207"/>
      <c r="E4" s="207"/>
      <c r="F4" s="207"/>
      <c r="G4" s="208"/>
      <c r="H4" s="1"/>
      <c r="I4" s="1"/>
      <c r="J4" s="1"/>
      <c r="K4" s="1"/>
      <c r="L4" s="1"/>
      <c r="M4" s="1"/>
    </row>
    <row r="5" spans="1:13" x14ac:dyDescent="0.25">
      <c r="A5" s="1"/>
      <c r="B5" s="6">
        <v>0.36458333333333331</v>
      </c>
      <c r="C5" s="7" t="s">
        <v>5</v>
      </c>
      <c r="D5" s="8">
        <v>1</v>
      </c>
      <c r="E5" s="1"/>
      <c r="F5" s="1"/>
      <c r="G5" s="1"/>
      <c r="H5" s="1"/>
      <c r="I5" s="1"/>
      <c r="J5" s="1"/>
      <c r="K5" s="1"/>
      <c r="L5" s="1"/>
      <c r="M5" s="1"/>
    </row>
    <row r="6" spans="1:13" x14ac:dyDescent="0.25">
      <c r="A6" s="1"/>
      <c r="B6" s="9" t="s">
        <v>6</v>
      </c>
      <c r="C6" s="7" t="s">
        <v>7</v>
      </c>
      <c r="D6" s="8">
        <v>2</v>
      </c>
      <c r="E6" s="1"/>
      <c r="F6" s="1"/>
      <c r="G6" s="1"/>
      <c r="H6" s="1"/>
      <c r="I6" s="1"/>
      <c r="J6" s="1"/>
      <c r="K6" s="1"/>
      <c r="L6" s="1"/>
      <c r="M6" s="1"/>
    </row>
    <row r="7" spans="1:13" ht="15.75" thickBot="1" x14ac:dyDescent="0.3">
      <c r="A7" s="1"/>
      <c r="B7" s="9"/>
      <c r="C7" s="7" t="s">
        <v>8</v>
      </c>
      <c r="D7" s="8">
        <v>3</v>
      </c>
      <c r="E7" s="1"/>
      <c r="F7" s="1"/>
      <c r="G7" s="1"/>
      <c r="H7" s="1"/>
      <c r="I7" s="1"/>
      <c r="J7" s="1"/>
      <c r="K7" s="1"/>
      <c r="L7" s="1"/>
      <c r="M7" s="1"/>
    </row>
    <row r="8" spans="1:13" ht="15.75" thickBot="1" x14ac:dyDescent="0.3">
      <c r="A8" s="1"/>
      <c r="B8" s="10"/>
      <c r="C8" s="11"/>
      <c r="D8" s="1"/>
      <c r="E8" s="1"/>
      <c r="F8" s="12"/>
      <c r="G8" s="12"/>
      <c r="H8" s="13" t="s">
        <v>9</v>
      </c>
      <c r="I8" s="14" t="s">
        <v>10</v>
      </c>
      <c r="J8" s="15" t="s">
        <v>11</v>
      </c>
      <c r="K8" s="14" t="s">
        <v>12</v>
      </c>
      <c r="L8" s="16" t="s">
        <v>13</v>
      </c>
      <c r="M8" s="1"/>
    </row>
    <row r="9" spans="1:13" ht="15.75" thickBot="1" x14ac:dyDescent="0.3">
      <c r="A9" s="1"/>
      <c r="B9" s="17">
        <v>0.36527777777777781</v>
      </c>
      <c r="C9" s="18" t="s">
        <v>14</v>
      </c>
      <c r="D9" s="19">
        <v>1</v>
      </c>
      <c r="E9" s="2"/>
      <c r="F9" s="201" t="s">
        <v>15</v>
      </c>
      <c r="G9" s="17">
        <v>0.39583333333333331</v>
      </c>
      <c r="H9" s="20" t="s">
        <v>5</v>
      </c>
      <c r="I9" s="21" t="s">
        <v>14</v>
      </c>
      <c r="J9" s="22" t="s">
        <v>16</v>
      </c>
      <c r="K9" s="23"/>
      <c r="L9" s="24" t="s">
        <v>17</v>
      </c>
      <c r="M9" s="1"/>
    </row>
    <row r="10" spans="1:13" ht="15.75" thickBot="1" x14ac:dyDescent="0.3">
      <c r="A10" s="1"/>
      <c r="B10" s="9" t="s">
        <v>18</v>
      </c>
      <c r="C10" s="25"/>
      <c r="D10" s="2"/>
      <c r="E10" s="2"/>
      <c r="F10" s="201"/>
      <c r="G10" s="9"/>
      <c r="H10" s="26" t="s">
        <v>7</v>
      </c>
      <c r="I10" s="27"/>
      <c r="J10" s="28" t="s">
        <v>19</v>
      </c>
      <c r="K10" s="29" t="s">
        <v>20</v>
      </c>
      <c r="L10" s="30" t="s">
        <v>21</v>
      </c>
      <c r="M10" s="1"/>
    </row>
    <row r="11" spans="1:13" ht="15.75" thickBot="1" x14ac:dyDescent="0.3">
      <c r="A11" s="1"/>
      <c r="B11" s="9"/>
      <c r="C11" s="25"/>
      <c r="D11" s="2"/>
      <c r="E11" s="2"/>
      <c r="F11" s="201"/>
      <c r="G11" s="9"/>
      <c r="H11" s="26" t="s">
        <v>8</v>
      </c>
      <c r="I11" s="27"/>
      <c r="J11" s="28"/>
      <c r="K11" s="29" t="s">
        <v>22</v>
      </c>
      <c r="L11" s="30" t="s">
        <v>23</v>
      </c>
      <c r="M11" s="1"/>
    </row>
    <row r="12" spans="1:13" ht="15.75" thickBot="1" x14ac:dyDescent="0.3">
      <c r="A12" s="1"/>
      <c r="B12" s="10"/>
      <c r="C12" s="31" t="s">
        <v>24</v>
      </c>
      <c r="D12" s="19">
        <v>4</v>
      </c>
      <c r="E12" s="2"/>
      <c r="F12" s="201"/>
      <c r="G12" s="10"/>
      <c r="H12" s="32"/>
      <c r="I12" s="33" t="s">
        <v>24</v>
      </c>
      <c r="J12" s="34" t="s">
        <v>25</v>
      </c>
      <c r="K12" s="35" t="s">
        <v>26</v>
      </c>
      <c r="L12" s="36"/>
      <c r="M12" s="1"/>
    </row>
    <row r="13" spans="1:13" ht="15.75" thickBot="1" x14ac:dyDescent="0.3">
      <c r="A13" s="1"/>
      <c r="B13" s="17">
        <v>0.3659722222222222</v>
      </c>
      <c r="C13" s="37" t="s">
        <v>16</v>
      </c>
      <c r="D13" s="38">
        <v>1</v>
      </c>
      <c r="E13" s="2"/>
      <c r="F13" s="201"/>
      <c r="G13" s="17">
        <v>0.41319444444444442</v>
      </c>
      <c r="H13" s="39" t="s">
        <v>27</v>
      </c>
      <c r="I13" s="40" t="s">
        <v>28</v>
      </c>
      <c r="J13" s="41" t="s">
        <v>29</v>
      </c>
      <c r="K13" s="42" t="s">
        <v>30</v>
      </c>
      <c r="L13" s="43" t="s">
        <v>31</v>
      </c>
      <c r="M13" s="1"/>
    </row>
    <row r="14" spans="1:13" ht="15.75" thickBot="1" x14ac:dyDescent="0.3">
      <c r="A14" s="1"/>
      <c r="B14" s="9" t="s">
        <v>32</v>
      </c>
      <c r="C14" s="44" t="s">
        <v>19</v>
      </c>
      <c r="D14" s="38">
        <v>2</v>
      </c>
      <c r="E14" s="2"/>
      <c r="F14" s="201"/>
      <c r="G14" s="9"/>
      <c r="H14" s="45" t="s">
        <v>33</v>
      </c>
      <c r="I14" s="46" t="s">
        <v>34</v>
      </c>
      <c r="J14" s="47" t="s">
        <v>35</v>
      </c>
      <c r="K14" s="48"/>
      <c r="L14" s="49" t="s">
        <v>36</v>
      </c>
      <c r="M14" s="1"/>
    </row>
    <row r="15" spans="1:13" ht="15.75" thickBot="1" x14ac:dyDescent="0.3">
      <c r="A15" s="1"/>
      <c r="B15" s="9"/>
      <c r="C15" s="44"/>
      <c r="D15" s="2"/>
      <c r="E15" s="2"/>
      <c r="F15" s="201"/>
      <c r="G15" s="9"/>
      <c r="H15" s="45" t="s">
        <v>37</v>
      </c>
      <c r="I15" s="46" t="s">
        <v>38</v>
      </c>
      <c r="J15" s="47"/>
      <c r="K15" s="48" t="s">
        <v>39</v>
      </c>
      <c r="L15" s="49" t="s">
        <v>40</v>
      </c>
      <c r="M15" s="1"/>
    </row>
    <row r="16" spans="1:13" ht="15.75" thickBot="1" x14ac:dyDescent="0.3">
      <c r="A16" s="1"/>
      <c r="B16" s="10"/>
      <c r="C16" s="44" t="s">
        <v>25</v>
      </c>
      <c r="D16" s="38">
        <v>5</v>
      </c>
      <c r="E16" s="2"/>
      <c r="F16" s="201"/>
      <c r="G16" s="10"/>
      <c r="H16" s="50" t="s">
        <v>41</v>
      </c>
      <c r="I16" s="51"/>
      <c r="J16" s="52" t="s">
        <v>42</v>
      </c>
      <c r="K16" s="53"/>
      <c r="L16" s="54" t="s">
        <v>43</v>
      </c>
      <c r="M16" s="1"/>
    </row>
    <row r="17" spans="1:13" ht="15.75" thickBot="1" x14ac:dyDescent="0.3">
      <c r="A17" s="1"/>
      <c r="B17" s="17">
        <v>0.3666666666666667</v>
      </c>
      <c r="C17" s="55"/>
      <c r="D17" s="2"/>
      <c r="E17" s="56"/>
      <c r="F17" s="201"/>
      <c r="G17" s="17">
        <v>0.43055555555555558</v>
      </c>
      <c r="H17" s="57" t="s">
        <v>44</v>
      </c>
      <c r="I17" s="58" t="s">
        <v>45</v>
      </c>
      <c r="J17" s="59"/>
      <c r="K17" s="60" t="s">
        <v>46</v>
      </c>
      <c r="L17" s="61" t="s">
        <v>47</v>
      </c>
      <c r="M17" s="1"/>
    </row>
    <row r="18" spans="1:13" ht="15.75" thickBot="1" x14ac:dyDescent="0.3">
      <c r="A18" s="1"/>
      <c r="B18" s="9" t="s">
        <v>48</v>
      </c>
      <c r="C18" s="62" t="s">
        <v>20</v>
      </c>
      <c r="D18" s="63">
        <v>2</v>
      </c>
      <c r="E18" s="56"/>
      <c r="F18" s="201"/>
      <c r="G18" s="9"/>
      <c r="H18" s="64" t="s">
        <v>49</v>
      </c>
      <c r="I18" s="65"/>
      <c r="J18" s="66"/>
      <c r="K18" s="67" t="s">
        <v>50</v>
      </c>
      <c r="L18" s="68"/>
      <c r="M18" s="1"/>
    </row>
    <row r="19" spans="1:13" ht="15.75" thickBot="1" x14ac:dyDescent="0.3">
      <c r="A19" s="1"/>
      <c r="B19" s="9"/>
      <c r="C19" s="62" t="s">
        <v>22</v>
      </c>
      <c r="D19" s="63">
        <v>3</v>
      </c>
      <c r="E19" s="56"/>
      <c r="F19" s="201"/>
      <c r="G19" s="9"/>
      <c r="H19" s="64" t="s">
        <v>51</v>
      </c>
      <c r="I19" s="65" t="s">
        <v>52</v>
      </c>
      <c r="J19" s="66" t="s">
        <v>53</v>
      </c>
      <c r="K19" s="67" t="s">
        <v>54</v>
      </c>
      <c r="L19" s="68" t="s">
        <v>55</v>
      </c>
      <c r="M19" s="1"/>
    </row>
    <row r="20" spans="1:13" ht="15.75" thickBot="1" x14ac:dyDescent="0.3">
      <c r="A20" s="1"/>
      <c r="B20" s="10"/>
      <c r="C20" s="69" t="s">
        <v>26</v>
      </c>
      <c r="D20" s="63">
        <v>4</v>
      </c>
      <c r="E20" s="56"/>
      <c r="F20" s="201"/>
      <c r="G20" s="10"/>
      <c r="H20" s="70" t="s">
        <v>56</v>
      </c>
      <c r="I20" s="71"/>
      <c r="J20" s="72" t="s">
        <v>57</v>
      </c>
      <c r="K20" s="73"/>
      <c r="L20" s="74"/>
      <c r="M20" s="1"/>
    </row>
    <row r="21" spans="1:13" ht="15.75" thickBot="1" x14ac:dyDescent="0.3">
      <c r="A21" s="1"/>
      <c r="B21" s="17">
        <v>0.36736111111111108</v>
      </c>
      <c r="C21" s="24" t="s">
        <v>17</v>
      </c>
      <c r="D21" s="75">
        <v>1</v>
      </c>
      <c r="E21" s="2"/>
      <c r="F21" s="201" t="s">
        <v>58</v>
      </c>
      <c r="G21" s="17">
        <v>0.44791666666666702</v>
      </c>
      <c r="H21" s="76" t="s">
        <v>17</v>
      </c>
      <c r="I21" s="20" t="s">
        <v>5</v>
      </c>
      <c r="J21" s="21" t="s">
        <v>14</v>
      </c>
      <c r="K21" s="22" t="s">
        <v>16</v>
      </c>
      <c r="L21" s="55"/>
      <c r="M21" s="1"/>
    </row>
    <row r="22" spans="1:13" ht="15.75" thickBot="1" x14ac:dyDescent="0.3">
      <c r="A22" s="1"/>
      <c r="B22" s="9" t="s">
        <v>59</v>
      </c>
      <c r="C22" s="30" t="s">
        <v>21</v>
      </c>
      <c r="D22" s="75">
        <v>2</v>
      </c>
      <c r="E22" s="2"/>
      <c r="F22" s="201"/>
      <c r="G22" s="9"/>
      <c r="H22" s="77" t="s">
        <v>21</v>
      </c>
      <c r="I22" s="26" t="s">
        <v>7</v>
      </c>
      <c r="J22" s="27"/>
      <c r="K22" s="28" t="s">
        <v>19</v>
      </c>
      <c r="L22" s="62" t="s">
        <v>20</v>
      </c>
      <c r="M22" s="1"/>
    </row>
    <row r="23" spans="1:13" ht="15.75" thickBot="1" x14ac:dyDescent="0.3">
      <c r="A23" s="1"/>
      <c r="B23" s="9"/>
      <c r="C23" s="30" t="s">
        <v>23</v>
      </c>
      <c r="D23" s="75">
        <v>3</v>
      </c>
      <c r="E23" s="2"/>
      <c r="F23" s="201"/>
      <c r="G23" s="9"/>
      <c r="H23" s="77" t="s">
        <v>23</v>
      </c>
      <c r="I23" s="26" t="s">
        <v>8</v>
      </c>
      <c r="J23" s="27"/>
      <c r="K23" s="28"/>
      <c r="L23" s="62" t="s">
        <v>22</v>
      </c>
      <c r="M23" s="1"/>
    </row>
    <row r="24" spans="1:13" ht="15.75" thickBot="1" x14ac:dyDescent="0.3">
      <c r="A24" s="1"/>
      <c r="B24" s="10"/>
      <c r="C24" s="36"/>
      <c r="E24" s="1"/>
      <c r="F24" s="201"/>
      <c r="G24" s="10"/>
      <c r="H24" s="78"/>
      <c r="I24" s="32"/>
      <c r="J24" s="33" t="s">
        <v>24</v>
      </c>
      <c r="K24" s="34" t="s">
        <v>25</v>
      </c>
      <c r="L24" s="69" t="s">
        <v>26</v>
      </c>
      <c r="M24" s="1"/>
    </row>
    <row r="25" spans="1:13" ht="15.75" thickBot="1" x14ac:dyDescent="0.3">
      <c r="A25" s="1"/>
      <c r="B25" s="17">
        <v>0.36805555555555558</v>
      </c>
      <c r="C25" s="79" t="s">
        <v>27</v>
      </c>
      <c r="D25" s="8">
        <v>6</v>
      </c>
      <c r="E25" s="2"/>
      <c r="F25" s="201"/>
      <c r="G25" s="17">
        <v>0.46527777777777801</v>
      </c>
      <c r="H25" s="80" t="s">
        <v>31</v>
      </c>
      <c r="I25" s="39" t="s">
        <v>27</v>
      </c>
      <c r="J25" s="40" t="s">
        <v>28</v>
      </c>
      <c r="K25" s="41" t="s">
        <v>29</v>
      </c>
      <c r="L25" s="81" t="s">
        <v>30</v>
      </c>
      <c r="M25" s="1"/>
    </row>
    <row r="26" spans="1:13" ht="15.75" thickBot="1" x14ac:dyDescent="0.3">
      <c r="A26" s="1"/>
      <c r="B26" s="9" t="s">
        <v>60</v>
      </c>
      <c r="C26" s="82" t="s">
        <v>33</v>
      </c>
      <c r="D26" s="8">
        <v>7</v>
      </c>
      <c r="E26" s="2"/>
      <c r="F26" s="201"/>
      <c r="G26" s="9"/>
      <c r="H26" s="83" t="s">
        <v>36</v>
      </c>
      <c r="I26" s="45" t="s">
        <v>33</v>
      </c>
      <c r="J26" s="46" t="s">
        <v>34</v>
      </c>
      <c r="K26" s="47" t="s">
        <v>35</v>
      </c>
      <c r="L26" s="84"/>
      <c r="M26" s="1"/>
    </row>
    <row r="27" spans="1:13" ht="15.75" thickBot="1" x14ac:dyDescent="0.3">
      <c r="A27" s="1"/>
      <c r="B27" s="9"/>
      <c r="C27" s="82" t="s">
        <v>37</v>
      </c>
      <c r="D27" s="8">
        <v>8</v>
      </c>
      <c r="E27" s="2"/>
      <c r="F27" s="201"/>
      <c r="G27" s="9"/>
      <c r="H27" s="83" t="s">
        <v>40</v>
      </c>
      <c r="I27" s="45" t="s">
        <v>37</v>
      </c>
      <c r="J27" s="46" t="s">
        <v>38</v>
      </c>
      <c r="K27" s="47"/>
      <c r="L27" s="84" t="s">
        <v>39</v>
      </c>
      <c r="M27" s="1"/>
    </row>
    <row r="28" spans="1:13" ht="15.75" thickBot="1" x14ac:dyDescent="0.3">
      <c r="A28" s="1"/>
      <c r="B28" s="10"/>
      <c r="C28" s="82" t="s">
        <v>41</v>
      </c>
      <c r="D28" s="8">
        <v>9</v>
      </c>
      <c r="E28" s="2"/>
      <c r="F28" s="201"/>
      <c r="G28" s="10"/>
      <c r="H28" s="85" t="s">
        <v>43</v>
      </c>
      <c r="I28" s="50" t="s">
        <v>41</v>
      </c>
      <c r="J28" s="51"/>
      <c r="K28" s="52" t="s">
        <v>42</v>
      </c>
      <c r="L28" s="86"/>
      <c r="M28" s="1"/>
    </row>
    <row r="29" spans="1:13" ht="15.75" thickBot="1" x14ac:dyDescent="0.3">
      <c r="A29" s="1"/>
      <c r="B29" s="17">
        <v>0.36874999999999997</v>
      </c>
      <c r="C29" s="87" t="s">
        <v>28</v>
      </c>
      <c r="D29" s="19">
        <v>5</v>
      </c>
      <c r="E29" s="2"/>
      <c r="F29" s="201"/>
      <c r="G29" s="17">
        <v>0.48263888888888901</v>
      </c>
      <c r="H29" s="88" t="s">
        <v>47</v>
      </c>
      <c r="I29" s="57" t="s">
        <v>44</v>
      </c>
      <c r="J29" s="58" t="s">
        <v>45</v>
      </c>
      <c r="K29" s="59"/>
      <c r="L29" s="89" t="s">
        <v>46</v>
      </c>
      <c r="M29" s="1"/>
    </row>
    <row r="30" spans="1:13" ht="15.75" thickBot="1" x14ac:dyDescent="0.3">
      <c r="A30" s="1"/>
      <c r="B30" s="9" t="s">
        <v>61</v>
      </c>
      <c r="C30" s="90" t="s">
        <v>34</v>
      </c>
      <c r="D30" s="19">
        <v>6</v>
      </c>
      <c r="E30" s="2"/>
      <c r="F30" s="201"/>
      <c r="G30" s="9"/>
      <c r="H30" s="91"/>
      <c r="I30" s="64" t="s">
        <v>49</v>
      </c>
      <c r="J30" s="65"/>
      <c r="K30" s="66"/>
      <c r="L30" s="92" t="s">
        <v>50</v>
      </c>
      <c r="M30" s="1"/>
    </row>
    <row r="31" spans="1:13" ht="15.75" thickBot="1" x14ac:dyDescent="0.3">
      <c r="A31" s="1"/>
      <c r="B31" s="9"/>
      <c r="C31" s="90" t="s">
        <v>38</v>
      </c>
      <c r="D31" s="19">
        <v>7</v>
      </c>
      <c r="E31" s="2"/>
      <c r="F31" s="201"/>
      <c r="G31" s="9"/>
      <c r="H31" s="91" t="s">
        <v>55</v>
      </c>
      <c r="I31" s="64" t="s">
        <v>51</v>
      </c>
      <c r="J31" s="65" t="s">
        <v>52</v>
      </c>
      <c r="K31" s="66" t="s">
        <v>53</v>
      </c>
      <c r="L31" s="92" t="s">
        <v>54</v>
      </c>
      <c r="M31" s="1"/>
    </row>
    <row r="32" spans="1:13" ht="15.75" thickBot="1" x14ac:dyDescent="0.3">
      <c r="A32" s="1"/>
      <c r="B32" s="10"/>
      <c r="C32" s="93"/>
      <c r="E32" s="2"/>
      <c r="F32" s="201"/>
      <c r="G32" s="10"/>
      <c r="H32" s="94"/>
      <c r="I32" s="70" t="s">
        <v>56</v>
      </c>
      <c r="J32" s="71"/>
      <c r="K32" s="72" t="s">
        <v>57</v>
      </c>
      <c r="L32" s="95"/>
      <c r="M32" s="1"/>
    </row>
    <row r="33" spans="1:19" ht="15.75" thickBot="1" x14ac:dyDescent="0.3">
      <c r="A33" s="1"/>
      <c r="B33" s="17">
        <v>0.36944444444444446</v>
      </c>
      <c r="C33" s="96" t="s">
        <v>29</v>
      </c>
      <c r="D33" s="38">
        <v>6</v>
      </c>
      <c r="E33" s="2"/>
      <c r="F33" s="201" t="s">
        <v>62</v>
      </c>
      <c r="G33" s="17">
        <v>0.5</v>
      </c>
      <c r="H33" s="23"/>
      <c r="I33" s="76" t="s">
        <v>17</v>
      </c>
      <c r="J33" s="20" t="s">
        <v>5</v>
      </c>
      <c r="K33" s="21" t="s">
        <v>14</v>
      </c>
      <c r="L33" s="37" t="s">
        <v>16</v>
      </c>
      <c r="M33" s="1"/>
      <c r="Q33" s="97"/>
    </row>
    <row r="34" spans="1:19" ht="15.75" thickBot="1" x14ac:dyDescent="0.3">
      <c r="A34" s="1"/>
      <c r="B34" s="9" t="s">
        <v>63</v>
      </c>
      <c r="C34" s="98" t="s">
        <v>35</v>
      </c>
      <c r="D34" s="38">
        <v>7</v>
      </c>
      <c r="E34" s="2"/>
      <c r="F34" s="201"/>
      <c r="G34" s="9"/>
      <c r="H34" s="29" t="s">
        <v>20</v>
      </c>
      <c r="I34" s="99" t="s">
        <v>21</v>
      </c>
      <c r="J34" s="26" t="s">
        <v>7</v>
      </c>
      <c r="K34" s="27"/>
      <c r="L34" s="44" t="s">
        <v>19</v>
      </c>
      <c r="M34" s="1"/>
      <c r="O34" s="97"/>
    </row>
    <row r="35" spans="1:19" ht="15.75" thickBot="1" x14ac:dyDescent="0.3">
      <c r="A35" s="1"/>
      <c r="B35" s="9"/>
      <c r="C35" s="98"/>
      <c r="D35" s="56"/>
      <c r="E35" s="2"/>
      <c r="F35" s="201"/>
      <c r="G35" s="9"/>
      <c r="H35" s="29" t="s">
        <v>22</v>
      </c>
      <c r="I35" s="99" t="s">
        <v>23</v>
      </c>
      <c r="J35" s="26" t="s">
        <v>8</v>
      </c>
      <c r="K35" s="27"/>
      <c r="L35" s="44"/>
      <c r="M35" s="1"/>
      <c r="O35" s="97"/>
    </row>
    <row r="36" spans="1:19" ht="15.75" thickBot="1" x14ac:dyDescent="0.3">
      <c r="A36" s="1"/>
      <c r="B36" s="10"/>
      <c r="C36" s="100" t="s">
        <v>42</v>
      </c>
      <c r="D36" s="38">
        <v>9</v>
      </c>
      <c r="E36" s="2"/>
      <c r="F36" s="201"/>
      <c r="G36" s="10"/>
      <c r="H36" s="35" t="s">
        <v>26</v>
      </c>
      <c r="I36" s="78"/>
      <c r="J36" s="32"/>
      <c r="K36" s="33" t="s">
        <v>24</v>
      </c>
      <c r="L36" s="101" t="s">
        <v>25</v>
      </c>
      <c r="M36" s="1"/>
    </row>
    <row r="37" spans="1:19" ht="15.75" thickBot="1" x14ac:dyDescent="0.3">
      <c r="A37" s="1"/>
      <c r="B37" s="17">
        <v>0.37013888888888885</v>
      </c>
      <c r="C37" s="81" t="s">
        <v>30</v>
      </c>
      <c r="D37" s="63">
        <v>5</v>
      </c>
      <c r="E37" s="56"/>
      <c r="F37" s="201"/>
      <c r="G37" s="17">
        <v>0.51736111111111105</v>
      </c>
      <c r="H37" s="42" t="s">
        <v>30</v>
      </c>
      <c r="I37" s="80" t="s">
        <v>31</v>
      </c>
      <c r="J37" s="39" t="s">
        <v>27</v>
      </c>
      <c r="K37" s="40" t="s">
        <v>28</v>
      </c>
      <c r="L37" s="96" t="s">
        <v>29</v>
      </c>
      <c r="M37" s="1"/>
    </row>
    <row r="38" spans="1:19" ht="15.75" thickBot="1" x14ac:dyDescent="0.3">
      <c r="A38" s="1"/>
      <c r="B38" s="9" t="s">
        <v>64</v>
      </c>
      <c r="C38" s="84"/>
      <c r="D38" s="56"/>
      <c r="E38" s="56"/>
      <c r="F38" s="201"/>
      <c r="G38" s="9"/>
      <c r="H38" s="48"/>
      <c r="I38" s="102" t="s">
        <v>36</v>
      </c>
      <c r="J38" s="45" t="s">
        <v>33</v>
      </c>
      <c r="K38" s="46" t="s">
        <v>34</v>
      </c>
      <c r="L38" s="98" t="s">
        <v>35</v>
      </c>
      <c r="M38" s="1"/>
    </row>
    <row r="39" spans="1:19" ht="15.75" thickBot="1" x14ac:dyDescent="0.3">
      <c r="A39" s="1"/>
      <c r="B39" s="9"/>
      <c r="C39" s="84" t="s">
        <v>39</v>
      </c>
      <c r="D39" s="63">
        <v>7</v>
      </c>
      <c r="E39" s="56"/>
      <c r="F39" s="201"/>
      <c r="G39" s="9"/>
      <c r="H39" s="48" t="s">
        <v>39</v>
      </c>
      <c r="I39" s="102" t="s">
        <v>40</v>
      </c>
      <c r="J39" s="45" t="s">
        <v>37</v>
      </c>
      <c r="K39" s="46" t="s">
        <v>38</v>
      </c>
      <c r="L39" s="98"/>
      <c r="M39" s="1"/>
    </row>
    <row r="40" spans="1:19" ht="15.75" thickBot="1" x14ac:dyDescent="0.3">
      <c r="A40" s="1"/>
      <c r="B40" s="10"/>
      <c r="C40" s="84"/>
      <c r="D40" s="56"/>
      <c r="E40" s="56"/>
      <c r="F40" s="201"/>
      <c r="G40" s="10"/>
      <c r="H40" s="53"/>
      <c r="I40" s="85" t="s">
        <v>43</v>
      </c>
      <c r="J40" s="50" t="s">
        <v>41</v>
      </c>
      <c r="K40" s="51"/>
      <c r="L40" s="100" t="s">
        <v>42</v>
      </c>
      <c r="M40" s="1"/>
    </row>
    <row r="41" spans="1:19" ht="15.75" thickBot="1" x14ac:dyDescent="0.3">
      <c r="A41" s="1"/>
      <c r="B41" s="17">
        <v>0.37083333333333335</v>
      </c>
      <c r="C41" s="43" t="s">
        <v>31</v>
      </c>
      <c r="D41" s="75">
        <v>4</v>
      </c>
      <c r="E41" s="2"/>
      <c r="F41" s="201"/>
      <c r="G41" s="17">
        <v>0.53472222222222199</v>
      </c>
      <c r="H41" s="60" t="s">
        <v>46</v>
      </c>
      <c r="I41" s="88" t="s">
        <v>47</v>
      </c>
      <c r="J41" s="57" t="s">
        <v>44</v>
      </c>
      <c r="K41" s="58" t="s">
        <v>45</v>
      </c>
      <c r="L41" s="103"/>
      <c r="M41" s="1"/>
      <c r="S41" s="97"/>
    </row>
    <row r="42" spans="1:19" ht="15.75" thickBot="1" x14ac:dyDescent="0.3">
      <c r="A42" s="1"/>
      <c r="B42" s="9" t="s">
        <v>65</v>
      </c>
      <c r="C42" s="49" t="s">
        <v>36</v>
      </c>
      <c r="D42" s="75">
        <v>5</v>
      </c>
      <c r="E42" s="2"/>
      <c r="F42" s="201"/>
      <c r="G42" s="9"/>
      <c r="H42" s="67" t="s">
        <v>50</v>
      </c>
      <c r="I42" s="104"/>
      <c r="J42" s="64" t="s">
        <v>49</v>
      </c>
      <c r="K42" s="65"/>
      <c r="L42" s="105"/>
      <c r="M42" s="1"/>
      <c r="P42" s="97"/>
      <c r="S42" s="97"/>
    </row>
    <row r="43" spans="1:19" ht="15.75" thickBot="1" x14ac:dyDescent="0.3">
      <c r="A43" s="1"/>
      <c r="B43" s="9"/>
      <c r="C43" s="49" t="s">
        <v>40</v>
      </c>
      <c r="D43" s="75">
        <v>6</v>
      </c>
      <c r="E43" s="2"/>
      <c r="F43" s="201"/>
      <c r="G43" s="9"/>
      <c r="H43" s="67" t="s">
        <v>54</v>
      </c>
      <c r="I43" s="104" t="s">
        <v>55</v>
      </c>
      <c r="J43" s="64" t="s">
        <v>51</v>
      </c>
      <c r="K43" s="65" t="s">
        <v>52</v>
      </c>
      <c r="L43" s="105" t="s">
        <v>53</v>
      </c>
      <c r="M43" s="1"/>
    </row>
    <row r="44" spans="1:19" ht="15.75" thickBot="1" x14ac:dyDescent="0.3">
      <c r="A44" s="1"/>
      <c r="B44" s="10"/>
      <c r="C44" s="54" t="s">
        <v>43</v>
      </c>
      <c r="D44" s="75">
        <v>7</v>
      </c>
      <c r="E44" s="2"/>
      <c r="F44" s="201"/>
      <c r="G44" s="10"/>
      <c r="H44" s="73"/>
      <c r="I44" s="94"/>
      <c r="J44" s="70" t="s">
        <v>56</v>
      </c>
      <c r="K44" s="71"/>
      <c r="L44" s="106" t="s">
        <v>57</v>
      </c>
      <c r="M44" s="1"/>
    </row>
    <row r="45" spans="1:19" ht="15.75" thickBot="1" x14ac:dyDescent="0.3">
      <c r="A45" s="1"/>
      <c r="B45" s="17">
        <v>0.37152777777777773</v>
      </c>
      <c r="C45" s="107" t="s">
        <v>44</v>
      </c>
      <c r="D45" s="8">
        <v>10</v>
      </c>
      <c r="E45" s="2"/>
      <c r="F45" s="201" t="s">
        <v>66</v>
      </c>
      <c r="G45" s="17">
        <v>0.55208333333333304</v>
      </c>
      <c r="H45" s="22" t="s">
        <v>16</v>
      </c>
      <c r="I45" s="23"/>
      <c r="J45" s="76" t="s">
        <v>17</v>
      </c>
      <c r="K45" s="20" t="s">
        <v>5</v>
      </c>
      <c r="L45" s="21" t="s">
        <v>14</v>
      </c>
      <c r="M45" s="1"/>
    </row>
    <row r="46" spans="1:19" ht="15.75" thickBot="1" x14ac:dyDescent="0.3">
      <c r="A46" s="1"/>
      <c r="B46" s="9" t="s">
        <v>67</v>
      </c>
      <c r="C46" s="108" t="s">
        <v>49</v>
      </c>
      <c r="D46" s="8">
        <v>11</v>
      </c>
      <c r="E46" s="2"/>
      <c r="F46" s="201"/>
      <c r="G46" s="9"/>
      <c r="H46" s="28" t="s">
        <v>19</v>
      </c>
      <c r="I46" s="29" t="s">
        <v>20</v>
      </c>
      <c r="J46" s="99" t="s">
        <v>21</v>
      </c>
      <c r="K46" s="26" t="s">
        <v>7</v>
      </c>
      <c r="L46" s="27"/>
      <c r="M46" s="1"/>
    </row>
    <row r="47" spans="1:19" ht="15.75" thickBot="1" x14ac:dyDescent="0.3">
      <c r="A47" s="1"/>
      <c r="B47" s="9"/>
      <c r="C47" s="108" t="s">
        <v>51</v>
      </c>
      <c r="D47" s="8">
        <v>12</v>
      </c>
      <c r="E47" s="2"/>
      <c r="F47" s="201"/>
      <c r="G47" s="9"/>
      <c r="H47" s="28"/>
      <c r="I47" s="29" t="s">
        <v>22</v>
      </c>
      <c r="J47" s="99" t="s">
        <v>23</v>
      </c>
      <c r="K47" s="26" t="s">
        <v>8</v>
      </c>
      <c r="L47" s="27"/>
      <c r="M47" s="1"/>
    </row>
    <row r="48" spans="1:19" ht="15.75" thickBot="1" x14ac:dyDescent="0.3">
      <c r="A48" s="1"/>
      <c r="B48" s="10"/>
      <c r="C48" s="109" t="s">
        <v>56</v>
      </c>
      <c r="D48" s="19">
        <v>12</v>
      </c>
      <c r="E48" s="1"/>
      <c r="F48" s="201"/>
      <c r="G48" s="10"/>
      <c r="H48" s="34" t="s">
        <v>25</v>
      </c>
      <c r="I48" s="35" t="s">
        <v>26</v>
      </c>
      <c r="J48" s="78"/>
      <c r="K48" s="32"/>
      <c r="L48" s="33" t="s">
        <v>24</v>
      </c>
      <c r="M48" s="1"/>
    </row>
    <row r="49" spans="1:13" ht="15.75" thickBot="1" x14ac:dyDescent="0.3">
      <c r="A49" s="1"/>
      <c r="B49" s="17">
        <v>0.37222222222222223</v>
      </c>
      <c r="C49" s="110" t="s">
        <v>45</v>
      </c>
      <c r="D49" s="19">
        <v>9</v>
      </c>
      <c r="E49" s="2"/>
      <c r="F49" s="201"/>
      <c r="G49" s="17">
        <v>0.56944444444444398</v>
      </c>
      <c r="H49" s="41" t="s">
        <v>29</v>
      </c>
      <c r="I49" s="42" t="s">
        <v>30</v>
      </c>
      <c r="J49" s="80" t="s">
        <v>31</v>
      </c>
      <c r="K49" s="39" t="s">
        <v>27</v>
      </c>
      <c r="L49" s="40" t="s">
        <v>28</v>
      </c>
      <c r="M49" s="1"/>
    </row>
    <row r="50" spans="1:13" ht="15.75" thickBot="1" x14ac:dyDescent="0.3">
      <c r="A50" s="1"/>
      <c r="B50" s="9" t="s">
        <v>68</v>
      </c>
      <c r="C50" s="111"/>
      <c r="D50" s="97"/>
      <c r="E50" s="2"/>
      <c r="F50" s="201"/>
      <c r="G50" s="9"/>
      <c r="H50" s="47" t="s">
        <v>35</v>
      </c>
      <c r="I50" s="48"/>
      <c r="J50" s="102" t="s">
        <v>36</v>
      </c>
      <c r="K50" s="45" t="s">
        <v>33</v>
      </c>
      <c r="L50" s="46" t="s">
        <v>34</v>
      </c>
      <c r="M50" s="1"/>
    </row>
    <row r="51" spans="1:13" ht="15.75" thickBot="1" x14ac:dyDescent="0.3">
      <c r="A51" s="1"/>
      <c r="B51" s="9"/>
      <c r="C51" s="111" t="s">
        <v>52</v>
      </c>
      <c r="D51" s="19">
        <v>11</v>
      </c>
      <c r="E51" s="2"/>
      <c r="F51" s="201"/>
      <c r="G51" s="9"/>
      <c r="H51" s="47"/>
      <c r="I51" s="48" t="s">
        <v>39</v>
      </c>
      <c r="J51" s="102" t="s">
        <v>40</v>
      </c>
      <c r="K51" s="45" t="s">
        <v>37</v>
      </c>
      <c r="L51" s="46" t="s">
        <v>38</v>
      </c>
      <c r="M51" s="1"/>
    </row>
    <row r="52" spans="1:13" ht="15.75" thickBot="1" x14ac:dyDescent="0.3">
      <c r="A52" s="1"/>
      <c r="B52" s="10"/>
      <c r="C52" s="111"/>
      <c r="D52" s="1"/>
      <c r="E52" s="1"/>
      <c r="F52" s="201"/>
      <c r="G52" s="10"/>
      <c r="H52" s="52" t="s">
        <v>42</v>
      </c>
      <c r="I52" s="53"/>
      <c r="J52" s="85" t="s">
        <v>43</v>
      </c>
      <c r="K52" s="50" t="s">
        <v>41</v>
      </c>
      <c r="L52" s="51"/>
      <c r="M52" s="1"/>
    </row>
    <row r="53" spans="1:13" ht="15.75" thickBot="1" x14ac:dyDescent="0.3">
      <c r="A53" s="1"/>
      <c r="B53" s="17">
        <v>0.37291666666666662</v>
      </c>
      <c r="C53" s="103"/>
      <c r="D53" s="1"/>
      <c r="E53" s="56"/>
      <c r="F53" s="201"/>
      <c r="G53" s="17">
        <v>0.58680555555555503</v>
      </c>
      <c r="H53" s="59"/>
      <c r="I53" s="60" t="s">
        <v>46</v>
      </c>
      <c r="J53" s="88" t="s">
        <v>47</v>
      </c>
      <c r="K53" s="57" t="s">
        <v>44</v>
      </c>
      <c r="L53" s="58" t="s">
        <v>45</v>
      </c>
      <c r="M53" s="1"/>
    </row>
    <row r="54" spans="1:13" ht="15.75" thickBot="1" x14ac:dyDescent="0.3">
      <c r="A54" s="1"/>
      <c r="B54" s="9" t="s">
        <v>69</v>
      </c>
      <c r="C54" s="105"/>
      <c r="D54" s="1"/>
      <c r="E54" s="56"/>
      <c r="F54" s="201"/>
      <c r="G54" s="9"/>
      <c r="H54" s="66"/>
      <c r="I54" s="67" t="s">
        <v>50</v>
      </c>
      <c r="J54" s="104"/>
      <c r="K54" s="64" t="s">
        <v>49</v>
      </c>
      <c r="L54" s="65"/>
      <c r="M54" s="1"/>
    </row>
    <row r="55" spans="1:13" ht="15.75" thickBot="1" x14ac:dyDescent="0.3">
      <c r="A55" s="1"/>
      <c r="B55" s="9"/>
      <c r="C55" s="105" t="s">
        <v>53</v>
      </c>
      <c r="D55" s="63">
        <v>11</v>
      </c>
      <c r="E55" s="56"/>
      <c r="F55" s="201"/>
      <c r="G55" s="9"/>
      <c r="H55" s="66" t="s">
        <v>53</v>
      </c>
      <c r="I55" s="67" t="s">
        <v>54</v>
      </c>
      <c r="J55" s="104" t="s">
        <v>55</v>
      </c>
      <c r="K55" s="64" t="s">
        <v>51</v>
      </c>
      <c r="L55" s="65" t="s">
        <v>52</v>
      </c>
      <c r="M55" s="1"/>
    </row>
    <row r="56" spans="1:13" ht="15.75" thickBot="1" x14ac:dyDescent="0.3">
      <c r="A56" s="1"/>
      <c r="B56" s="10"/>
      <c r="C56" s="106" t="s">
        <v>57</v>
      </c>
      <c r="D56" s="63">
        <v>12</v>
      </c>
      <c r="E56" s="56"/>
      <c r="F56" s="201"/>
      <c r="G56" s="10"/>
      <c r="H56" s="72" t="s">
        <v>57</v>
      </c>
      <c r="I56" s="73"/>
      <c r="J56" s="94"/>
      <c r="K56" s="70" t="s">
        <v>56</v>
      </c>
      <c r="L56" s="71"/>
      <c r="M56" s="1"/>
    </row>
    <row r="57" spans="1:13" ht="15.75" thickBot="1" x14ac:dyDescent="0.3">
      <c r="A57" s="1"/>
      <c r="B57" s="17">
        <v>0.37361111111111112</v>
      </c>
      <c r="C57" s="89" t="s">
        <v>46</v>
      </c>
      <c r="D57" s="75">
        <v>8</v>
      </c>
      <c r="E57" s="2"/>
      <c r="F57" s="201" t="s">
        <v>70</v>
      </c>
      <c r="G57" s="17">
        <v>0.60416666666666596</v>
      </c>
      <c r="H57" s="21" t="s">
        <v>14</v>
      </c>
      <c r="I57" s="22" t="s">
        <v>16</v>
      </c>
      <c r="J57" s="23"/>
      <c r="K57" s="76" t="s">
        <v>17</v>
      </c>
      <c r="L57" s="112" t="s">
        <v>5</v>
      </c>
      <c r="M57" s="1"/>
    </row>
    <row r="58" spans="1:13" ht="15.75" thickBot="1" x14ac:dyDescent="0.3">
      <c r="A58" s="1"/>
      <c r="B58" s="9" t="s">
        <v>71</v>
      </c>
      <c r="C58" s="92" t="s">
        <v>50</v>
      </c>
      <c r="D58" s="75">
        <v>9</v>
      </c>
      <c r="E58" s="2"/>
      <c r="F58" s="201"/>
      <c r="G58" s="9"/>
      <c r="H58" s="27"/>
      <c r="I58" s="28" t="s">
        <v>19</v>
      </c>
      <c r="J58" s="29" t="s">
        <v>20</v>
      </c>
      <c r="K58" s="99" t="s">
        <v>21</v>
      </c>
      <c r="L58" s="7" t="s">
        <v>7</v>
      </c>
      <c r="M58" s="1"/>
    </row>
    <row r="59" spans="1:13" ht="15.75" thickBot="1" x14ac:dyDescent="0.3">
      <c r="A59" s="1"/>
      <c r="B59" s="9"/>
      <c r="C59" s="92" t="s">
        <v>54</v>
      </c>
      <c r="D59" s="75">
        <v>10</v>
      </c>
      <c r="E59" s="2"/>
      <c r="F59" s="201"/>
      <c r="G59" s="9"/>
      <c r="H59" s="27"/>
      <c r="I59" s="28"/>
      <c r="J59" s="29" t="s">
        <v>22</v>
      </c>
      <c r="K59" s="99" t="s">
        <v>23</v>
      </c>
      <c r="L59" s="7" t="s">
        <v>8</v>
      </c>
      <c r="M59" s="1"/>
    </row>
    <row r="60" spans="1:13" ht="15.75" thickBot="1" x14ac:dyDescent="0.3">
      <c r="A60" s="1"/>
      <c r="B60" s="10"/>
      <c r="C60" s="95"/>
      <c r="D60" s="1"/>
      <c r="E60" s="1"/>
      <c r="F60" s="201"/>
      <c r="G60" s="10"/>
      <c r="H60" s="33" t="s">
        <v>24</v>
      </c>
      <c r="I60" s="34" t="s">
        <v>25</v>
      </c>
      <c r="J60" s="35" t="s">
        <v>26</v>
      </c>
      <c r="K60" s="78"/>
      <c r="L60" s="11"/>
      <c r="M60" s="1"/>
    </row>
    <row r="61" spans="1:13" ht="15.75" thickBot="1" x14ac:dyDescent="0.3">
      <c r="A61" s="1"/>
      <c r="B61" s="17">
        <v>0.3743055555555555</v>
      </c>
      <c r="C61" s="61" t="s">
        <v>47</v>
      </c>
      <c r="D61" s="38">
        <v>10</v>
      </c>
      <c r="E61" s="2"/>
      <c r="F61" s="201"/>
      <c r="G61" s="17">
        <v>0.62152777777777701</v>
      </c>
      <c r="H61" s="40" t="s">
        <v>28</v>
      </c>
      <c r="I61" s="41" t="s">
        <v>29</v>
      </c>
      <c r="J61" s="42" t="s">
        <v>30</v>
      </c>
      <c r="K61" s="80" t="s">
        <v>31</v>
      </c>
      <c r="L61" s="79" t="s">
        <v>27</v>
      </c>
      <c r="M61" s="1"/>
    </row>
    <row r="62" spans="1:13" ht="15.75" thickBot="1" x14ac:dyDescent="0.3">
      <c r="A62" s="1"/>
      <c r="B62" s="9" t="s">
        <v>72</v>
      </c>
      <c r="C62" s="68"/>
      <c r="D62" s="1"/>
      <c r="E62" s="2"/>
      <c r="F62" s="201"/>
      <c r="G62" s="9"/>
      <c r="H62" s="46" t="s">
        <v>34</v>
      </c>
      <c r="I62" s="47" t="s">
        <v>35</v>
      </c>
      <c r="J62" s="48"/>
      <c r="K62" s="102" t="s">
        <v>36</v>
      </c>
      <c r="L62" s="82" t="s">
        <v>33</v>
      </c>
      <c r="M62" s="1"/>
    </row>
    <row r="63" spans="1:13" ht="15.75" thickBot="1" x14ac:dyDescent="0.3">
      <c r="A63" s="1"/>
      <c r="B63" s="9"/>
      <c r="C63" s="68" t="s">
        <v>55</v>
      </c>
      <c r="D63" s="38">
        <v>12</v>
      </c>
      <c r="E63" s="2"/>
      <c r="F63" s="201"/>
      <c r="G63" s="9"/>
      <c r="H63" s="46" t="s">
        <v>38</v>
      </c>
      <c r="I63" s="47"/>
      <c r="J63" s="48" t="s">
        <v>39</v>
      </c>
      <c r="K63" s="102" t="s">
        <v>40</v>
      </c>
      <c r="L63" s="82" t="s">
        <v>37</v>
      </c>
      <c r="M63" s="1"/>
    </row>
    <row r="64" spans="1:13" ht="15.75" thickBot="1" x14ac:dyDescent="0.3">
      <c r="A64" s="1"/>
      <c r="B64" s="10"/>
      <c r="C64" s="74"/>
      <c r="D64" s="1"/>
      <c r="E64" s="1"/>
      <c r="F64" s="201"/>
      <c r="G64" s="10"/>
      <c r="H64" s="51"/>
      <c r="I64" s="52" t="s">
        <v>42</v>
      </c>
      <c r="J64" s="53"/>
      <c r="K64" s="85" t="s">
        <v>43</v>
      </c>
      <c r="L64" s="113" t="s">
        <v>41</v>
      </c>
      <c r="M64" s="1"/>
    </row>
    <row r="65" spans="1:13" ht="15.75" thickBot="1" x14ac:dyDescent="0.3">
      <c r="A65" s="1"/>
      <c r="B65" s="17">
        <v>0.375</v>
      </c>
      <c r="C65" s="202" t="s">
        <v>73</v>
      </c>
      <c r="D65" s="1"/>
      <c r="E65" s="1"/>
      <c r="F65" s="201"/>
      <c r="G65" s="17">
        <v>0.63888888888888795</v>
      </c>
      <c r="H65" s="58" t="s">
        <v>45</v>
      </c>
      <c r="I65" s="59"/>
      <c r="J65" s="60" t="s">
        <v>46</v>
      </c>
      <c r="K65" s="88" t="s">
        <v>47</v>
      </c>
      <c r="L65" s="107" t="s">
        <v>44</v>
      </c>
      <c r="M65" s="1"/>
    </row>
    <row r="66" spans="1:13" s="114" customFormat="1" ht="15.75" thickBot="1" x14ac:dyDescent="0.3">
      <c r="A66" s="12"/>
      <c r="B66" s="9" t="s">
        <v>74</v>
      </c>
      <c r="C66" s="203"/>
      <c r="D66" s="12"/>
      <c r="E66" s="12"/>
      <c r="F66" s="201"/>
      <c r="G66" s="9"/>
      <c r="H66" s="65"/>
      <c r="I66" s="66"/>
      <c r="J66" s="67" t="s">
        <v>50</v>
      </c>
      <c r="K66" s="104"/>
      <c r="L66" s="108" t="s">
        <v>49</v>
      </c>
      <c r="M66" s="12"/>
    </row>
    <row r="67" spans="1:13" ht="15.75" thickBot="1" x14ac:dyDescent="0.3">
      <c r="A67" s="1"/>
      <c r="B67" s="9"/>
      <c r="C67" s="203"/>
      <c r="D67" s="1"/>
      <c r="E67" s="1"/>
      <c r="F67" s="201"/>
      <c r="G67" s="9"/>
      <c r="H67" s="65" t="s">
        <v>52</v>
      </c>
      <c r="I67" s="66" t="s">
        <v>53</v>
      </c>
      <c r="J67" s="67" t="s">
        <v>54</v>
      </c>
      <c r="K67" s="104" t="s">
        <v>55</v>
      </c>
      <c r="L67" s="108" t="s">
        <v>51</v>
      </c>
      <c r="M67" s="1"/>
    </row>
    <row r="68" spans="1:13" ht="15.75" thickBot="1" x14ac:dyDescent="0.3">
      <c r="A68" s="1"/>
      <c r="B68" s="10"/>
      <c r="C68" s="204"/>
      <c r="D68" s="1"/>
      <c r="E68" s="1"/>
      <c r="F68" s="201"/>
      <c r="G68" s="10"/>
      <c r="H68" s="71"/>
      <c r="I68" s="72" t="s">
        <v>57</v>
      </c>
      <c r="J68" s="73"/>
      <c r="K68" s="94"/>
      <c r="L68" s="109" t="s">
        <v>56</v>
      </c>
      <c r="M68" s="1"/>
    </row>
    <row r="69" spans="1:13" ht="15.75" thickBot="1" x14ac:dyDescent="0.3">
      <c r="A69" s="1"/>
      <c r="B69" s="2"/>
      <c r="C69" s="1"/>
      <c r="D69" s="1"/>
      <c r="E69" s="1"/>
      <c r="F69" s="1"/>
      <c r="G69" s="115">
        <v>0.66666666666666663</v>
      </c>
      <c r="H69" s="205" t="s">
        <v>75</v>
      </c>
      <c r="I69" s="205"/>
      <c r="J69" s="205"/>
      <c r="K69" s="205"/>
      <c r="L69" s="206"/>
      <c r="M69" s="1"/>
    </row>
    <row r="70" spans="1:13" ht="9.75" customHeight="1" x14ac:dyDescent="0.25">
      <c r="A70" s="1"/>
      <c r="B70" s="2"/>
      <c r="C70" s="1"/>
      <c r="D70" s="1"/>
      <c r="E70" s="1"/>
      <c r="F70" s="1"/>
      <c r="G70" s="1"/>
      <c r="H70" s="1"/>
      <c r="I70" s="1"/>
      <c r="J70" s="1"/>
      <c r="K70" s="1"/>
      <c r="L70" s="1"/>
      <c r="M70" s="1"/>
    </row>
    <row r="71" spans="1:13" x14ac:dyDescent="0.25">
      <c r="A71" s="1"/>
      <c r="B71" s="2"/>
      <c r="C71" s="1"/>
      <c r="D71" s="1"/>
      <c r="E71" s="1"/>
      <c r="F71" s="1"/>
      <c r="G71" s="1"/>
      <c r="H71" s="1"/>
      <c r="I71" s="1"/>
      <c r="J71" s="1"/>
      <c r="K71" s="1"/>
      <c r="L71" s="1"/>
      <c r="M71" s="1"/>
    </row>
    <row r="72" spans="1:13" x14ac:dyDescent="0.25">
      <c r="A72" s="1"/>
      <c r="B72" s="2"/>
      <c r="C72" s="1"/>
      <c r="D72" s="1"/>
      <c r="E72" s="1"/>
      <c r="F72" s="1"/>
      <c r="G72" s="1"/>
      <c r="H72" s="1"/>
      <c r="I72" s="1"/>
      <c r="J72" s="1"/>
      <c r="K72" s="1"/>
      <c r="L72" s="1"/>
      <c r="M72" s="1"/>
    </row>
    <row r="102" spans="9:9" x14ac:dyDescent="0.25">
      <c r="I102" s="116"/>
    </row>
    <row r="103" spans="9:9" x14ac:dyDescent="0.25">
      <c r="I103" s="116"/>
    </row>
    <row r="104" spans="9:9" x14ac:dyDescent="0.25">
      <c r="I104" s="116"/>
    </row>
  </sheetData>
  <mergeCells count="10">
    <mergeCell ref="F45:F56"/>
    <mergeCell ref="F57:F68"/>
    <mergeCell ref="C65:C68"/>
    <mergeCell ref="H69:L69"/>
    <mergeCell ref="C2:G2"/>
    <mergeCell ref="C3:G3"/>
    <mergeCell ref="C4:G4"/>
    <mergeCell ref="F9:F20"/>
    <mergeCell ref="F21:F32"/>
    <mergeCell ref="F33:F44"/>
  </mergeCells>
  <pageMargins left="0.25" right="0.25" top="0.75" bottom="0.75" header="0.3" footer="0.3"/>
  <pageSetup scale="62" orientation="portrait" r:id="rId1"/>
  <headerFooter>
    <oddHeader>&amp;C&amp;"-,Bold"South Paulding High School
Raider Challenge&amp;"-,Regular"
10/7/2023</oddHeader>
  </headerFooter>
  <rowBreaks count="1" manualBreakCount="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
  <sheetViews>
    <sheetView showRuler="0" zoomScale="80" zoomScaleNormal="80" workbookViewId="0">
      <selection activeCell="Q24" sqref="Q24"/>
    </sheetView>
  </sheetViews>
  <sheetFormatPr defaultColWidth="8.85546875" defaultRowHeight="15.75" x14ac:dyDescent="0.25"/>
  <cols>
    <col min="1" max="1" width="36.42578125" style="117" customWidth="1"/>
    <col min="2" max="2" width="17.42578125" style="177" customWidth="1"/>
    <col min="3" max="3" width="5" style="117" customWidth="1"/>
    <col min="4" max="4" width="17.42578125" style="117" customWidth="1"/>
    <col min="5" max="5" width="5" style="117" customWidth="1"/>
    <col min="6" max="6" width="17.42578125" style="117" customWidth="1"/>
    <col min="7" max="7" width="5" style="117" customWidth="1"/>
    <col min="8" max="8" width="17.42578125" style="172" customWidth="1"/>
    <col min="9" max="9" width="5" style="117" customWidth="1"/>
    <col min="10" max="10" width="17.42578125" style="117" customWidth="1"/>
    <col min="11" max="11" width="5" style="117" customWidth="1"/>
    <col min="12" max="12" width="17.42578125" style="117" customWidth="1"/>
    <col min="13" max="13" width="5" style="117" customWidth="1"/>
    <col min="14" max="14" width="10.7109375" style="117" customWidth="1"/>
    <col min="15" max="15" width="11.7109375" style="117" customWidth="1"/>
    <col min="16" max="16" width="38" style="117" bestFit="1" customWidth="1"/>
    <col min="17" max="17" width="8.85546875" style="118"/>
    <col min="18" max="18" width="8.85546875" style="117"/>
    <col min="19" max="19" width="17.28515625" style="117" customWidth="1"/>
    <col min="20" max="16384" width="8.85546875" style="117"/>
  </cols>
  <sheetData>
    <row r="1" spans="1:19" x14ac:dyDescent="0.25">
      <c r="B1" s="209" t="s">
        <v>76</v>
      </c>
      <c r="C1" s="209"/>
      <c r="D1" s="209"/>
      <c r="E1" s="209"/>
      <c r="F1" s="209"/>
      <c r="G1" s="209"/>
      <c r="H1" s="209"/>
      <c r="I1" s="209"/>
      <c r="J1" s="209"/>
      <c r="K1" s="209"/>
      <c r="L1" s="209"/>
    </row>
    <row r="2" spans="1:19" s="134" customFormat="1" ht="32.25" x14ac:dyDescent="0.25">
      <c r="A2" s="119" t="s">
        <v>77</v>
      </c>
      <c r="B2" s="120" t="s">
        <v>4</v>
      </c>
      <c r="C2" s="121" t="s">
        <v>78</v>
      </c>
      <c r="D2" s="122" t="s">
        <v>9</v>
      </c>
      <c r="E2" s="123" t="s">
        <v>78</v>
      </c>
      <c r="F2" s="124" t="s">
        <v>10</v>
      </c>
      <c r="G2" s="125" t="s">
        <v>78</v>
      </c>
      <c r="H2" s="126" t="s">
        <v>11</v>
      </c>
      <c r="I2" s="127" t="s">
        <v>78</v>
      </c>
      <c r="J2" s="128" t="s">
        <v>79</v>
      </c>
      <c r="K2" s="129" t="s">
        <v>78</v>
      </c>
      <c r="L2" s="130" t="s">
        <v>13</v>
      </c>
      <c r="M2" s="131" t="s">
        <v>78</v>
      </c>
      <c r="N2" s="119" t="s">
        <v>80</v>
      </c>
      <c r="O2" s="132" t="s">
        <v>81</v>
      </c>
      <c r="P2" s="119" t="s">
        <v>77</v>
      </c>
      <c r="Q2" s="133"/>
    </row>
    <row r="3" spans="1:19" x14ac:dyDescent="0.25">
      <c r="A3" s="135" t="s">
        <v>82</v>
      </c>
      <c r="B3" s="136">
        <v>8.0835648148148143E-3</v>
      </c>
      <c r="C3" s="137">
        <f t="shared" ref="C3:C13" si="0">IF(B3&lt;&gt;"",RANK(B3,$B$3:$B$13,1),"")</f>
        <v>1</v>
      </c>
      <c r="D3" s="138">
        <v>1.0227893518518518E-2</v>
      </c>
      <c r="E3" s="137">
        <f t="shared" ref="E3:E13" si="1">IF(D3&lt;&gt;"",RANK(D3,$D$3:$D$13,1),"")</f>
        <v>1</v>
      </c>
      <c r="F3" s="139">
        <v>2.7195601851851855E-3</v>
      </c>
      <c r="G3" s="137">
        <f t="shared" ref="G3:G13" si="2">IF(F3&lt;&gt;"",RANK(F3,$F$3:$F$13,1),"")</f>
        <v>1</v>
      </c>
      <c r="H3" s="140">
        <v>1.7645833333333333E-3</v>
      </c>
      <c r="I3" s="137">
        <f t="shared" ref="I3:I13" si="3">IF(H3&lt;&gt;"",RANK(H3,$H$3:$H$13,1),"")</f>
        <v>1</v>
      </c>
      <c r="J3" s="141">
        <v>4.1666550925925923E-2</v>
      </c>
      <c r="K3" s="142">
        <f t="shared" ref="K3:K13" si="4">IF(J3&lt;&gt;"",RANK(J3,$J$3:$J$13,1),"")</f>
        <v>9</v>
      </c>
      <c r="L3" s="143">
        <v>1.5201388888888888E-3</v>
      </c>
      <c r="M3" s="137">
        <f t="shared" ref="M3:M13" si="5">IF(L3&lt;&gt;"",RANK(L3,$L$3:$L$13,1),"")</f>
        <v>3</v>
      </c>
      <c r="N3" s="144">
        <f>SUM(C3,E3,G3,I3,M3)</f>
        <v>7</v>
      </c>
      <c r="O3" s="137">
        <f t="shared" ref="O3:O13" si="6">IF(N3&lt;&gt;"",RANK(N3,$N$3:$N$13,1),"")</f>
        <v>1</v>
      </c>
      <c r="P3" s="135" t="str">
        <f t="shared" ref="P3:P13" si="7">IF(A3&lt;&gt;"",A3,"")</f>
        <v>CAMPBELL FEMALE</v>
      </c>
      <c r="Q3" s="145"/>
    </row>
    <row r="4" spans="1:19" x14ac:dyDescent="0.25">
      <c r="A4" s="135" t="s">
        <v>83</v>
      </c>
      <c r="B4" s="136">
        <v>1.2824189814814814E-2</v>
      </c>
      <c r="C4" s="137">
        <f t="shared" si="0"/>
        <v>8</v>
      </c>
      <c r="D4" s="138">
        <v>1.3945949074074072E-2</v>
      </c>
      <c r="E4" s="137">
        <f t="shared" si="1"/>
        <v>7</v>
      </c>
      <c r="F4" s="139">
        <v>4.2013888888888891E-3</v>
      </c>
      <c r="G4" s="137">
        <f t="shared" si="2"/>
        <v>8</v>
      </c>
      <c r="H4" s="140">
        <v>3.6584490740740739E-3</v>
      </c>
      <c r="I4" s="137">
        <f t="shared" si="3"/>
        <v>7</v>
      </c>
      <c r="J4" s="146">
        <v>1.6630208333333334E-2</v>
      </c>
      <c r="K4" s="142">
        <f t="shared" si="4"/>
        <v>7</v>
      </c>
      <c r="L4" s="143">
        <v>2.6967592592592594E-3</v>
      </c>
      <c r="M4" s="137">
        <f t="shared" si="5"/>
        <v>6</v>
      </c>
      <c r="N4" s="144">
        <f t="shared" ref="N4:N12" si="8">SUM(C4,E4,G4,I4,M4)</f>
        <v>36</v>
      </c>
      <c r="O4" s="137">
        <f t="shared" si="6"/>
        <v>7</v>
      </c>
      <c r="P4" s="135" t="str">
        <f t="shared" si="7"/>
        <v>HIRAM FEMALE</v>
      </c>
      <c r="Q4" s="145"/>
    </row>
    <row r="5" spans="1:19" x14ac:dyDescent="0.25">
      <c r="A5" s="135" t="s">
        <v>84</v>
      </c>
      <c r="B5" s="136">
        <v>8.1597222222222227E-3</v>
      </c>
      <c r="C5" s="137">
        <f t="shared" si="0"/>
        <v>2</v>
      </c>
      <c r="D5" s="138">
        <v>1.0647106481481481E-2</v>
      </c>
      <c r="E5" s="137">
        <f t="shared" si="1"/>
        <v>2</v>
      </c>
      <c r="F5" s="139">
        <v>2.9449074074074078E-3</v>
      </c>
      <c r="G5" s="137">
        <f t="shared" si="2"/>
        <v>2</v>
      </c>
      <c r="H5" s="140">
        <v>2.4717592592592595E-3</v>
      </c>
      <c r="I5" s="137">
        <f t="shared" si="3"/>
        <v>4</v>
      </c>
      <c r="J5" s="146">
        <v>7.3697916666666669E-3</v>
      </c>
      <c r="K5" s="142">
        <f t="shared" si="4"/>
        <v>1</v>
      </c>
      <c r="L5" s="143">
        <v>1.3475694444444446E-3</v>
      </c>
      <c r="M5" s="137">
        <f t="shared" si="5"/>
        <v>1</v>
      </c>
      <c r="N5" s="144">
        <f t="shared" si="8"/>
        <v>11</v>
      </c>
      <c r="O5" s="137">
        <f t="shared" si="6"/>
        <v>2</v>
      </c>
      <c r="P5" s="135" t="str">
        <f t="shared" si="7"/>
        <v>OSBORNE FEMALE</v>
      </c>
      <c r="Q5" s="145"/>
    </row>
    <row r="6" spans="1:19" x14ac:dyDescent="0.25">
      <c r="A6" s="147" t="s">
        <v>85</v>
      </c>
      <c r="B6" s="148">
        <v>4.1666550925925923E-2</v>
      </c>
      <c r="C6" s="137">
        <f t="shared" si="0"/>
        <v>10</v>
      </c>
      <c r="D6" s="148">
        <v>4.1666550925925923E-2</v>
      </c>
      <c r="E6" s="137">
        <f t="shared" si="1"/>
        <v>10</v>
      </c>
      <c r="F6" s="148">
        <v>4.1666550925925923E-2</v>
      </c>
      <c r="G6" s="137">
        <f t="shared" si="2"/>
        <v>10</v>
      </c>
      <c r="H6" s="148">
        <v>4.1666550925925923E-2</v>
      </c>
      <c r="I6" s="137">
        <f t="shared" si="3"/>
        <v>10</v>
      </c>
      <c r="J6" s="141">
        <v>4.1666550925925923E-2</v>
      </c>
      <c r="K6" s="142">
        <f t="shared" si="4"/>
        <v>9</v>
      </c>
      <c r="L6" s="148">
        <v>4.1666550925925923E-2</v>
      </c>
      <c r="M6" s="137">
        <f t="shared" si="5"/>
        <v>9</v>
      </c>
      <c r="N6" s="144">
        <f t="shared" si="8"/>
        <v>49</v>
      </c>
      <c r="O6" s="137">
        <f t="shared" si="6"/>
        <v>10</v>
      </c>
      <c r="P6" s="147" t="s">
        <v>85</v>
      </c>
      <c r="Q6" s="145"/>
    </row>
    <row r="7" spans="1:19" x14ac:dyDescent="0.25">
      <c r="A7" s="135" t="s">
        <v>86</v>
      </c>
      <c r="B7" s="136">
        <v>1.1949305555555555E-2</v>
      </c>
      <c r="C7" s="137">
        <f t="shared" si="0"/>
        <v>7</v>
      </c>
      <c r="D7" s="138">
        <v>1.3987037037037036E-2</v>
      </c>
      <c r="E7" s="137">
        <f t="shared" si="1"/>
        <v>8</v>
      </c>
      <c r="F7" s="139">
        <v>4.0590277777777777E-3</v>
      </c>
      <c r="G7" s="137">
        <f t="shared" si="2"/>
        <v>7</v>
      </c>
      <c r="H7" s="140">
        <v>5.9577546296296297E-3</v>
      </c>
      <c r="I7" s="137">
        <f t="shared" si="3"/>
        <v>9</v>
      </c>
      <c r="J7" s="146">
        <v>1.2951388888888887E-2</v>
      </c>
      <c r="K7" s="142">
        <f t="shared" si="4"/>
        <v>4</v>
      </c>
      <c r="L7" s="143">
        <v>3.3400462962962963E-3</v>
      </c>
      <c r="M7" s="137">
        <f t="shared" si="5"/>
        <v>8</v>
      </c>
      <c r="N7" s="144">
        <f t="shared" si="8"/>
        <v>39</v>
      </c>
      <c r="O7" s="137">
        <f t="shared" si="6"/>
        <v>8</v>
      </c>
      <c r="P7" s="135" t="str">
        <f t="shared" si="7"/>
        <v>SOUTH COBB FEMALE 1</v>
      </c>
      <c r="Q7" s="145"/>
    </row>
    <row r="8" spans="1:19" x14ac:dyDescent="0.25">
      <c r="A8" s="135" t="s">
        <v>87</v>
      </c>
      <c r="B8" s="136">
        <v>9.4446759259259258E-3</v>
      </c>
      <c r="C8" s="137">
        <f t="shared" si="0"/>
        <v>3</v>
      </c>
      <c r="D8" s="138">
        <v>1.3695601851851853E-2</v>
      </c>
      <c r="E8" s="137">
        <f t="shared" si="1"/>
        <v>6</v>
      </c>
      <c r="F8" s="139">
        <v>3.8421296296296294E-3</v>
      </c>
      <c r="G8" s="137">
        <f t="shared" si="2"/>
        <v>6</v>
      </c>
      <c r="H8" s="140">
        <v>2.5842592592592592E-3</v>
      </c>
      <c r="I8" s="137">
        <f t="shared" si="3"/>
        <v>5</v>
      </c>
      <c r="J8" s="146">
        <v>1.2211342592592593E-2</v>
      </c>
      <c r="K8" s="142">
        <f t="shared" si="4"/>
        <v>3</v>
      </c>
      <c r="L8" s="143">
        <v>3.0746527777777781E-3</v>
      </c>
      <c r="M8" s="137">
        <f t="shared" si="5"/>
        <v>7</v>
      </c>
      <c r="N8" s="144">
        <f t="shared" si="8"/>
        <v>27</v>
      </c>
      <c r="O8" s="137">
        <f t="shared" si="6"/>
        <v>5</v>
      </c>
      <c r="P8" s="135" t="str">
        <f t="shared" si="7"/>
        <v>SOUTH COBB FEMALE 2</v>
      </c>
      <c r="Q8" s="145"/>
    </row>
    <row r="9" spans="1:19" x14ac:dyDescent="0.25">
      <c r="A9" s="149" t="s">
        <v>88</v>
      </c>
      <c r="B9" s="150">
        <v>1.3329976851851852E-2</v>
      </c>
      <c r="C9" s="151">
        <f t="shared" si="0"/>
        <v>9</v>
      </c>
      <c r="D9" s="152">
        <v>1.1552546296296295E-2</v>
      </c>
      <c r="E9" s="151">
        <f t="shared" si="1"/>
        <v>4</v>
      </c>
      <c r="F9" s="153">
        <v>3.8368055555555555E-3</v>
      </c>
      <c r="G9" s="151">
        <f t="shared" si="2"/>
        <v>5</v>
      </c>
      <c r="H9" s="154">
        <v>3.2454861111111109E-3</v>
      </c>
      <c r="I9" s="151">
        <f t="shared" si="3"/>
        <v>6</v>
      </c>
      <c r="J9" s="155">
        <v>1.357638888888889E-2</v>
      </c>
      <c r="K9" s="156">
        <f t="shared" si="4"/>
        <v>6</v>
      </c>
      <c r="L9" s="157">
        <v>1.5866898148148149E-3</v>
      </c>
      <c r="M9" s="151">
        <f t="shared" si="5"/>
        <v>4</v>
      </c>
      <c r="N9" s="158">
        <f t="shared" si="8"/>
        <v>28</v>
      </c>
      <c r="O9" s="151">
        <f t="shared" si="6"/>
        <v>6</v>
      </c>
      <c r="P9" s="159" t="str">
        <f t="shared" si="7"/>
        <v>CARTERSVILLE FEMALE</v>
      </c>
      <c r="Q9" s="160"/>
    </row>
    <row r="10" spans="1:19" x14ac:dyDescent="0.25">
      <c r="A10" s="149" t="s">
        <v>89</v>
      </c>
      <c r="B10" s="150">
        <v>1.1821759259259259E-2</v>
      </c>
      <c r="C10" s="151">
        <f t="shared" si="0"/>
        <v>6</v>
      </c>
      <c r="D10" s="152">
        <v>1.3343171296296296E-2</v>
      </c>
      <c r="E10" s="151">
        <f t="shared" si="1"/>
        <v>5</v>
      </c>
      <c r="F10" s="153">
        <v>3.7913194444444444E-3</v>
      </c>
      <c r="G10" s="151">
        <f t="shared" si="2"/>
        <v>4</v>
      </c>
      <c r="H10" s="154">
        <v>2.3325231481481482E-3</v>
      </c>
      <c r="I10" s="151">
        <f t="shared" si="3"/>
        <v>3</v>
      </c>
      <c r="J10" s="155">
        <v>1.3509837962962963E-2</v>
      </c>
      <c r="K10" s="156">
        <f t="shared" si="4"/>
        <v>5</v>
      </c>
      <c r="L10" s="157">
        <v>2.5376157407407409E-3</v>
      </c>
      <c r="M10" s="151">
        <f t="shared" si="5"/>
        <v>5</v>
      </c>
      <c r="N10" s="158">
        <f t="shared" si="8"/>
        <v>23</v>
      </c>
      <c r="O10" s="151">
        <f t="shared" si="6"/>
        <v>4</v>
      </c>
      <c r="P10" s="159" t="str">
        <f t="shared" si="7"/>
        <v>EMPOWER CCC FEMALE</v>
      </c>
      <c r="Q10" s="160"/>
    </row>
    <row r="11" spans="1:19" x14ac:dyDescent="0.25">
      <c r="A11" s="149" t="s">
        <v>90</v>
      </c>
      <c r="B11" s="150">
        <v>1.0246643518518518E-2</v>
      </c>
      <c r="C11" s="151">
        <f t="shared" si="0"/>
        <v>4</v>
      </c>
      <c r="D11" s="152">
        <v>1.128171296296296E-2</v>
      </c>
      <c r="E11" s="151">
        <f t="shared" si="1"/>
        <v>3</v>
      </c>
      <c r="F11" s="153">
        <v>3.3760416666666661E-3</v>
      </c>
      <c r="G11" s="151">
        <f t="shared" si="2"/>
        <v>3</v>
      </c>
      <c r="H11" s="154">
        <v>2.0179398148148149E-3</v>
      </c>
      <c r="I11" s="151">
        <f t="shared" si="3"/>
        <v>2</v>
      </c>
      <c r="J11" s="155">
        <v>8.0092592592592594E-3</v>
      </c>
      <c r="K11" s="156">
        <f t="shared" si="4"/>
        <v>2</v>
      </c>
      <c r="L11" s="157">
        <v>1.4094907407407407E-3</v>
      </c>
      <c r="M11" s="151">
        <f t="shared" si="5"/>
        <v>2</v>
      </c>
      <c r="N11" s="158">
        <f t="shared" si="8"/>
        <v>14</v>
      </c>
      <c r="O11" s="151">
        <f t="shared" si="6"/>
        <v>3</v>
      </c>
      <c r="P11" s="159" t="str">
        <f t="shared" si="7"/>
        <v>GMC FEMALE</v>
      </c>
      <c r="Q11" s="160"/>
    </row>
    <row r="12" spans="1:19" x14ac:dyDescent="0.25">
      <c r="A12" s="149" t="s">
        <v>91</v>
      </c>
      <c r="B12" s="150">
        <v>1.129386574074074E-2</v>
      </c>
      <c r="C12" s="151">
        <f t="shared" si="0"/>
        <v>5</v>
      </c>
      <c r="D12" s="152">
        <v>1.4238194444444444E-2</v>
      </c>
      <c r="E12" s="151">
        <f t="shared" si="1"/>
        <v>9</v>
      </c>
      <c r="F12" s="153">
        <v>4.5952546296296297E-3</v>
      </c>
      <c r="G12" s="151">
        <f t="shared" si="2"/>
        <v>9</v>
      </c>
      <c r="H12" s="154">
        <v>4.0526620370370369E-3</v>
      </c>
      <c r="I12" s="151">
        <f t="shared" si="3"/>
        <v>8</v>
      </c>
      <c r="J12" s="155">
        <v>2.4187268518518518E-2</v>
      </c>
      <c r="K12" s="156">
        <f t="shared" si="4"/>
        <v>8</v>
      </c>
      <c r="L12" s="161">
        <v>4.1666550925925923E-2</v>
      </c>
      <c r="M12" s="151">
        <f t="shared" si="5"/>
        <v>9</v>
      </c>
      <c r="N12" s="158">
        <f t="shared" si="8"/>
        <v>40</v>
      </c>
      <c r="O12" s="151">
        <f t="shared" si="6"/>
        <v>9</v>
      </c>
      <c r="P12" s="159" t="str">
        <f t="shared" si="7"/>
        <v>TRI-CITIES FEMALE</v>
      </c>
      <c r="Q12" s="160"/>
    </row>
    <row r="13" spans="1:19" x14ac:dyDescent="0.25">
      <c r="A13" s="162"/>
      <c r="B13" s="150"/>
      <c r="C13" s="151" t="str">
        <f t="shared" si="0"/>
        <v/>
      </c>
      <c r="D13" s="152"/>
      <c r="E13" s="151" t="str">
        <f t="shared" si="1"/>
        <v/>
      </c>
      <c r="F13" s="153"/>
      <c r="G13" s="151" t="str">
        <f t="shared" si="2"/>
        <v/>
      </c>
      <c r="H13" s="154"/>
      <c r="I13" s="151" t="str">
        <f t="shared" si="3"/>
        <v/>
      </c>
      <c r="J13" s="163"/>
      <c r="K13" s="164" t="str">
        <f t="shared" si="4"/>
        <v/>
      </c>
      <c r="L13" s="157"/>
      <c r="M13" s="151" t="str">
        <f t="shared" si="5"/>
        <v/>
      </c>
      <c r="N13" s="158"/>
      <c r="O13" s="151" t="str">
        <f t="shared" si="6"/>
        <v/>
      </c>
      <c r="P13" s="159" t="str">
        <f t="shared" si="7"/>
        <v/>
      </c>
      <c r="Q13" s="160"/>
      <c r="S13" s="165"/>
    </row>
    <row r="14" spans="1:19" s="168" customFormat="1" x14ac:dyDescent="0.25">
      <c r="A14" s="135" t="s">
        <v>92</v>
      </c>
      <c r="B14" s="166"/>
      <c r="C14" s="145"/>
      <c r="D14" s="166"/>
      <c r="E14" s="145"/>
      <c r="F14" s="166"/>
      <c r="G14" s="145"/>
      <c r="H14" s="166"/>
      <c r="I14" s="145"/>
      <c r="J14" s="166"/>
      <c r="K14" s="145"/>
      <c r="L14" s="166"/>
      <c r="M14" s="145"/>
      <c r="N14" s="145"/>
      <c r="O14" s="145"/>
      <c r="P14" s="167"/>
      <c r="Q14" s="160"/>
      <c r="S14" s="169"/>
    </row>
    <row r="15" spans="1:19" x14ac:dyDescent="0.25">
      <c r="A15" s="170" t="s">
        <v>93</v>
      </c>
      <c r="B15" s="171"/>
    </row>
    <row r="16" spans="1:19" x14ac:dyDescent="0.25">
      <c r="A16" s="173" t="s">
        <v>94</v>
      </c>
      <c r="B16" s="174"/>
    </row>
    <row r="17" spans="1:2" x14ac:dyDescent="0.25">
      <c r="A17" s="175" t="s">
        <v>95</v>
      </c>
      <c r="B17" s="171"/>
    </row>
    <row r="18" spans="1:2" x14ac:dyDescent="0.25">
      <c r="A18" s="176" t="s">
        <v>96</v>
      </c>
    </row>
    <row r="19" spans="1:2" ht="15.75" customHeight="1" x14ac:dyDescent="0.25">
      <c r="A19" s="210" t="s">
        <v>97</v>
      </c>
      <c r="B19" s="174"/>
    </row>
    <row r="20" spans="1:2" x14ac:dyDescent="0.25">
      <c r="A20" s="210"/>
      <c r="B20" s="171"/>
    </row>
    <row r="21" spans="1:2" x14ac:dyDescent="0.25">
      <c r="A21" s="210"/>
    </row>
    <row r="22" spans="1:2" x14ac:dyDescent="0.25">
      <c r="A22" s="210"/>
    </row>
    <row r="23" spans="1:2" x14ac:dyDescent="0.25">
      <c r="A23" s="210"/>
    </row>
  </sheetData>
  <sheetProtection selectLockedCells="1"/>
  <mergeCells count="2">
    <mergeCell ref="B1:L1"/>
    <mergeCell ref="A19:A23"/>
  </mergeCells>
  <conditionalFormatting sqref="O3:O12">
    <cfRule type="duplicateValues" dxfId="23" priority="1"/>
  </conditionalFormatting>
  <conditionalFormatting sqref="C3:C13">
    <cfRule type="duplicateValues" dxfId="22" priority="2"/>
  </conditionalFormatting>
  <conditionalFormatting sqref="E3:E13">
    <cfRule type="duplicateValues" dxfId="21" priority="3"/>
  </conditionalFormatting>
  <conditionalFormatting sqref="G3:G13">
    <cfRule type="duplicateValues" dxfId="20" priority="4"/>
  </conditionalFormatting>
  <conditionalFormatting sqref="I3:I13">
    <cfRule type="duplicateValues" dxfId="19" priority="5"/>
  </conditionalFormatting>
  <conditionalFormatting sqref="K3:K13">
    <cfRule type="duplicateValues" dxfId="18" priority="6"/>
  </conditionalFormatting>
  <conditionalFormatting sqref="M3:M13">
    <cfRule type="duplicateValues" dxfId="17" priority="7"/>
  </conditionalFormatting>
  <conditionalFormatting sqref="N3:N13">
    <cfRule type="duplicateValues" dxfId="16" priority="8"/>
  </conditionalFormatting>
  <conditionalFormatting sqref="O3:O13">
    <cfRule type="duplicateValues" dxfId="15" priority="9"/>
  </conditionalFormatting>
  <pageMargins left="0.25" right="0.25" top="0.75" bottom="0.75" header="0.3" footer="0.3"/>
  <pageSetup scale="55" orientation="landscape" verticalDpi="599" r:id="rId1"/>
  <headerFooter alignWithMargins="0">
    <oddHeader>&amp;C&amp;"Arial,Bold"&amp;12Spartan Raider Challenge Results (Female - Final)
South Paulding High School
10/7/2023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showRuler="0" zoomScale="80" zoomScaleNormal="80" workbookViewId="0">
      <selection activeCell="Q24" sqref="Q24"/>
    </sheetView>
  </sheetViews>
  <sheetFormatPr defaultColWidth="8.85546875" defaultRowHeight="15.75" x14ac:dyDescent="0.25"/>
  <cols>
    <col min="1" max="1" width="36.42578125" style="117" customWidth="1"/>
    <col min="2" max="2" width="17.42578125" style="177" customWidth="1"/>
    <col min="3" max="3" width="5" style="117" customWidth="1"/>
    <col min="4" max="4" width="17.42578125" style="117" customWidth="1"/>
    <col min="5" max="5" width="5" style="117" customWidth="1"/>
    <col min="6" max="6" width="17.42578125" style="117" customWidth="1"/>
    <col min="7" max="7" width="5" style="117" customWidth="1"/>
    <col min="8" max="8" width="17.42578125" style="172" customWidth="1"/>
    <col min="9" max="9" width="5" style="117" customWidth="1"/>
    <col min="10" max="10" width="17.42578125" style="117" customWidth="1"/>
    <col min="11" max="11" width="5" style="117" customWidth="1"/>
    <col min="12" max="12" width="17.42578125" style="117" customWidth="1"/>
    <col min="13" max="13" width="5" style="117" customWidth="1"/>
    <col min="14" max="14" width="10.7109375" style="117" customWidth="1"/>
    <col min="15" max="15" width="11.7109375" style="117" customWidth="1"/>
    <col min="16" max="16" width="38" style="117" bestFit="1" customWidth="1"/>
    <col min="17" max="17" width="8.85546875" style="168"/>
    <col min="18" max="18" width="8.85546875" style="117"/>
    <col min="19" max="19" width="17.28515625" style="117" customWidth="1"/>
    <col min="20" max="16384" width="8.85546875" style="117"/>
  </cols>
  <sheetData>
    <row r="1" spans="1:17" x14ac:dyDescent="0.25">
      <c r="B1" s="209" t="s">
        <v>76</v>
      </c>
      <c r="C1" s="209"/>
      <c r="D1" s="209"/>
      <c r="E1" s="209"/>
      <c r="F1" s="209"/>
      <c r="G1" s="209"/>
      <c r="H1" s="209"/>
      <c r="I1" s="209"/>
      <c r="J1" s="209"/>
      <c r="K1" s="209"/>
      <c r="L1" s="209"/>
    </row>
    <row r="2" spans="1:17" s="134" customFormat="1" ht="32.25" x14ac:dyDescent="0.25">
      <c r="A2" s="119" t="s">
        <v>77</v>
      </c>
      <c r="B2" s="120" t="s">
        <v>4</v>
      </c>
      <c r="C2" s="121" t="s">
        <v>78</v>
      </c>
      <c r="D2" s="122" t="s">
        <v>9</v>
      </c>
      <c r="E2" s="123" t="s">
        <v>78</v>
      </c>
      <c r="F2" s="124" t="s">
        <v>10</v>
      </c>
      <c r="G2" s="125" t="s">
        <v>78</v>
      </c>
      <c r="H2" s="126" t="s">
        <v>11</v>
      </c>
      <c r="I2" s="127" t="s">
        <v>78</v>
      </c>
      <c r="J2" s="178" t="s">
        <v>79</v>
      </c>
      <c r="K2" s="129" t="s">
        <v>78</v>
      </c>
      <c r="L2" s="130" t="s">
        <v>13</v>
      </c>
      <c r="M2" s="131" t="s">
        <v>78</v>
      </c>
      <c r="N2" s="119" t="s">
        <v>80</v>
      </c>
      <c r="O2" s="132" t="s">
        <v>81</v>
      </c>
      <c r="P2" s="119" t="s">
        <v>77</v>
      </c>
      <c r="Q2" s="179"/>
    </row>
    <row r="3" spans="1:17" x14ac:dyDescent="0.25">
      <c r="A3" s="135" t="s">
        <v>98</v>
      </c>
      <c r="B3" s="136">
        <v>8.7201388888888901E-3</v>
      </c>
      <c r="C3" s="137">
        <f>IF(B3&lt;&gt;"",RANK(B3,$B$3:$B$22,1),"")</f>
        <v>10</v>
      </c>
      <c r="D3" s="138">
        <v>9.1259259259259262E-3</v>
      </c>
      <c r="E3" s="137">
        <f>IF(D3&lt;&gt;"",RANK(D3,$D$3:$D$22,1),"")</f>
        <v>3</v>
      </c>
      <c r="F3" s="139">
        <v>2.5146990740740741E-3</v>
      </c>
      <c r="G3" s="137">
        <f>IF(F3&lt;&gt;"",RANK(F3,$F$3:$F$22,1),"")</f>
        <v>3</v>
      </c>
      <c r="H3" s="140">
        <v>1.6370370370370373E-3</v>
      </c>
      <c r="I3" s="137">
        <f>IF(H3&lt;&gt;"",RANK(H3,$H$3:$H$22,1),"")</f>
        <v>8</v>
      </c>
      <c r="J3" s="146">
        <v>5.3881944444444446E-3</v>
      </c>
      <c r="K3" s="142">
        <f>IF(J3&lt;&gt;"",RANK(J3,$J$3:$J$22,1),"")</f>
        <v>6</v>
      </c>
      <c r="L3" s="143">
        <v>1.0474537037037037E-3</v>
      </c>
      <c r="M3" s="137">
        <f>IF(L3&lt;&gt;"",RANK(L3,$L$3:$L$22,1),"")</f>
        <v>3</v>
      </c>
      <c r="N3" s="144">
        <f t="shared" ref="N3:N21" si="0">SUM(C3,E3,G3,I3,M3)</f>
        <v>27</v>
      </c>
      <c r="O3" s="137">
        <f>IF(N3&lt;&gt;"",RANK(N3,$N$3:$N$22,1),"")</f>
        <v>5</v>
      </c>
      <c r="P3" s="180" t="str">
        <f t="shared" ref="P3:P22" si="1">IF(A3&lt;&gt;"",A3,"")</f>
        <v>ALEXANDER MIXED</v>
      </c>
      <c r="Q3" s="181"/>
    </row>
    <row r="4" spans="1:17" x14ac:dyDescent="0.25">
      <c r="A4" s="135" t="s">
        <v>99</v>
      </c>
      <c r="B4" s="136">
        <v>1.1087962962962964E-2</v>
      </c>
      <c r="C4" s="137">
        <f t="shared" ref="C4:C22" si="2">IF(B4&lt;&gt;"",RANK(B4,$B$3:$B$22,1),"")</f>
        <v>14</v>
      </c>
      <c r="D4" s="138">
        <v>1.1609375E-2</v>
      </c>
      <c r="E4" s="137">
        <f t="shared" ref="E4:E22" si="3">IF(D4&lt;&gt;"",RANK(D4,$D$3:$D$22,1),"")</f>
        <v>15</v>
      </c>
      <c r="F4" s="139">
        <v>3.7302083333333336E-3</v>
      </c>
      <c r="G4" s="137">
        <f t="shared" ref="G4:G22" si="4">IF(F4&lt;&gt;"",RANK(F4,$F$3:$F$22,1),"")</f>
        <v>16</v>
      </c>
      <c r="H4" s="140">
        <v>2.1704861111111113E-3</v>
      </c>
      <c r="I4" s="137">
        <f t="shared" ref="I4:I22" si="5">IF(H4&lt;&gt;"",RANK(H4,$H$3:$H$22,1),"")</f>
        <v>14</v>
      </c>
      <c r="J4" s="141">
        <v>4.1666550925925923E-2</v>
      </c>
      <c r="K4" s="142">
        <f t="shared" ref="K4:K22" si="6">IF(J4&lt;&gt;"",RANK(J4,$J$3:$J$22,1),"")</f>
        <v>16</v>
      </c>
      <c r="L4" s="143">
        <v>3.9836805555555554E-3</v>
      </c>
      <c r="M4" s="137">
        <f t="shared" ref="M4:M22" si="7">IF(L4&lt;&gt;"",RANK(L4,$L$3:$L$22,1),"")</f>
        <v>15</v>
      </c>
      <c r="N4" s="144">
        <f t="shared" si="0"/>
        <v>74</v>
      </c>
      <c r="O4" s="137">
        <f t="shared" ref="O4:O22" si="8">IF(N4&lt;&gt;"",RANK(N4,$N$3:$N$22,1),"")</f>
        <v>16</v>
      </c>
      <c r="P4" s="180" t="str">
        <f t="shared" si="1"/>
        <v>HARALSON COUNTY MIXED</v>
      </c>
      <c r="Q4" s="181"/>
    </row>
    <row r="5" spans="1:17" x14ac:dyDescent="0.25">
      <c r="A5" s="147" t="s">
        <v>100</v>
      </c>
      <c r="B5" s="148">
        <v>4.1666550925925923E-2</v>
      </c>
      <c r="C5" s="137">
        <f t="shared" si="2"/>
        <v>18</v>
      </c>
      <c r="D5" s="148">
        <v>4.1666550925925923E-2</v>
      </c>
      <c r="E5" s="137">
        <f t="shared" si="3"/>
        <v>18</v>
      </c>
      <c r="F5" s="148">
        <v>4.1666550925925923E-2</v>
      </c>
      <c r="G5" s="137">
        <f t="shared" si="4"/>
        <v>18</v>
      </c>
      <c r="H5" s="148">
        <v>4.1666550925925923E-2</v>
      </c>
      <c r="I5" s="137">
        <f t="shared" si="5"/>
        <v>18</v>
      </c>
      <c r="J5" s="141">
        <v>4.1666550925925923E-2</v>
      </c>
      <c r="K5" s="142">
        <f t="shared" si="6"/>
        <v>16</v>
      </c>
      <c r="L5" s="148">
        <v>4.1666550925925923E-2</v>
      </c>
      <c r="M5" s="137">
        <f t="shared" si="7"/>
        <v>17</v>
      </c>
      <c r="N5" s="144">
        <f t="shared" si="0"/>
        <v>89</v>
      </c>
      <c r="O5" s="137">
        <f t="shared" si="8"/>
        <v>18</v>
      </c>
      <c r="P5" s="147" t="str">
        <f>A5</f>
        <v>HIRAM MIXED</v>
      </c>
      <c r="Q5" s="181"/>
    </row>
    <row r="6" spans="1:17" x14ac:dyDescent="0.25">
      <c r="A6" s="135" t="s">
        <v>101</v>
      </c>
      <c r="B6" s="136">
        <v>7.1717592592592597E-3</v>
      </c>
      <c r="C6" s="137">
        <f t="shared" si="2"/>
        <v>1</v>
      </c>
      <c r="D6" s="138">
        <v>9.1460648148148152E-3</v>
      </c>
      <c r="E6" s="137">
        <f t="shared" si="3"/>
        <v>4</v>
      </c>
      <c r="F6" s="139">
        <v>2.7292824074074073E-3</v>
      </c>
      <c r="G6" s="137">
        <f t="shared" si="4"/>
        <v>6</v>
      </c>
      <c r="H6" s="140">
        <v>1.5469907407407405E-3</v>
      </c>
      <c r="I6" s="137">
        <f t="shared" si="5"/>
        <v>6</v>
      </c>
      <c r="J6" s="146">
        <v>4.624652777777777E-3</v>
      </c>
      <c r="K6" s="142">
        <f t="shared" si="6"/>
        <v>2</v>
      </c>
      <c r="L6" s="143">
        <v>1.0561342592592595E-3</v>
      </c>
      <c r="M6" s="137">
        <f t="shared" si="7"/>
        <v>4</v>
      </c>
      <c r="N6" s="144">
        <f t="shared" si="0"/>
        <v>21</v>
      </c>
      <c r="O6" s="137">
        <f t="shared" si="8"/>
        <v>3</v>
      </c>
      <c r="P6" s="180" t="str">
        <f t="shared" si="1"/>
        <v>NORTH PAULDING MIXED</v>
      </c>
      <c r="Q6" s="181"/>
    </row>
    <row r="7" spans="1:17" x14ac:dyDescent="0.25">
      <c r="A7" s="135" t="s">
        <v>102</v>
      </c>
      <c r="B7" s="136">
        <v>8.1629629629629639E-3</v>
      </c>
      <c r="C7" s="137">
        <f t="shared" si="2"/>
        <v>4</v>
      </c>
      <c r="D7" s="138">
        <v>8.7653935185185178E-3</v>
      </c>
      <c r="E7" s="137">
        <f t="shared" si="3"/>
        <v>2</v>
      </c>
      <c r="F7" s="139">
        <v>2.5064814814814815E-3</v>
      </c>
      <c r="G7" s="137">
        <f t="shared" si="4"/>
        <v>2</v>
      </c>
      <c r="H7" s="140">
        <v>1.469212962962963E-3</v>
      </c>
      <c r="I7" s="137">
        <f t="shared" si="5"/>
        <v>3</v>
      </c>
      <c r="J7" s="146">
        <v>5.1819444444444447E-3</v>
      </c>
      <c r="K7" s="142">
        <f t="shared" si="6"/>
        <v>4</v>
      </c>
      <c r="L7" s="143">
        <v>9.9872685185185177E-4</v>
      </c>
      <c r="M7" s="137">
        <f t="shared" si="7"/>
        <v>1</v>
      </c>
      <c r="N7" s="144">
        <f t="shared" si="0"/>
        <v>12</v>
      </c>
      <c r="O7" s="137">
        <f t="shared" si="8"/>
        <v>2</v>
      </c>
      <c r="P7" s="180" t="str">
        <f t="shared" si="1"/>
        <v>PAULDING COUNTY MIXED 1</v>
      </c>
      <c r="Q7" s="181"/>
    </row>
    <row r="8" spans="1:17" x14ac:dyDescent="0.25">
      <c r="A8" s="135" t="s">
        <v>103</v>
      </c>
      <c r="B8" s="136">
        <v>1.0916435185185187E-2</v>
      </c>
      <c r="C8" s="137">
        <f t="shared" si="2"/>
        <v>13</v>
      </c>
      <c r="D8" s="138">
        <v>1.0920486111111112E-2</v>
      </c>
      <c r="E8" s="137">
        <f t="shared" si="3"/>
        <v>13</v>
      </c>
      <c r="F8" s="139">
        <v>2.9076388888888889E-3</v>
      </c>
      <c r="G8" s="137">
        <f t="shared" si="4"/>
        <v>11</v>
      </c>
      <c r="H8" s="140">
        <v>2.3636574074074076E-3</v>
      </c>
      <c r="I8" s="137">
        <f t="shared" si="5"/>
        <v>16</v>
      </c>
      <c r="J8" s="146">
        <v>1.2610995370370371E-2</v>
      </c>
      <c r="K8" s="142">
        <f t="shared" si="6"/>
        <v>14</v>
      </c>
      <c r="L8" s="143">
        <v>4.1218749999999997E-3</v>
      </c>
      <c r="M8" s="137">
        <f t="shared" si="7"/>
        <v>16</v>
      </c>
      <c r="N8" s="144">
        <f t="shared" si="0"/>
        <v>69</v>
      </c>
      <c r="O8" s="137">
        <f t="shared" si="8"/>
        <v>14</v>
      </c>
      <c r="P8" s="180" t="str">
        <f t="shared" si="1"/>
        <v>PAULDING COUNTY MIXED 2</v>
      </c>
      <c r="Q8" s="181"/>
    </row>
    <row r="9" spans="1:17" x14ac:dyDescent="0.25">
      <c r="A9" s="135" t="s">
        <v>104</v>
      </c>
      <c r="B9" s="136">
        <v>8.6690972222222221E-3</v>
      </c>
      <c r="C9" s="137">
        <f t="shared" si="2"/>
        <v>9</v>
      </c>
      <c r="D9" s="138">
        <v>1.0074189814814815E-2</v>
      </c>
      <c r="E9" s="137">
        <f t="shared" si="3"/>
        <v>7</v>
      </c>
      <c r="F9" s="139">
        <v>2.7354166666666668E-3</v>
      </c>
      <c r="G9" s="137">
        <f t="shared" si="4"/>
        <v>7</v>
      </c>
      <c r="H9" s="140">
        <v>1.4619212962962964E-3</v>
      </c>
      <c r="I9" s="137">
        <f t="shared" si="5"/>
        <v>2</v>
      </c>
      <c r="J9" s="146">
        <v>5.3407407407407405E-3</v>
      </c>
      <c r="K9" s="142">
        <f t="shared" si="6"/>
        <v>5</v>
      </c>
      <c r="L9" s="143">
        <v>1.3776620370370368E-3</v>
      </c>
      <c r="M9" s="137">
        <f t="shared" si="7"/>
        <v>6</v>
      </c>
      <c r="N9" s="144">
        <f t="shared" si="0"/>
        <v>31</v>
      </c>
      <c r="O9" s="137">
        <f t="shared" si="8"/>
        <v>7</v>
      </c>
      <c r="P9" s="180" t="str">
        <f t="shared" si="1"/>
        <v>PEBBLEBROOK MIXED</v>
      </c>
      <c r="Q9" s="181"/>
    </row>
    <row r="10" spans="1:17" x14ac:dyDescent="0.25">
      <c r="A10" s="147" t="s">
        <v>105</v>
      </c>
      <c r="B10" s="148">
        <v>4.1666550925925923E-2</v>
      </c>
      <c r="C10" s="137">
        <f t="shared" si="2"/>
        <v>18</v>
      </c>
      <c r="D10" s="148">
        <v>4.1666550925925923E-2</v>
      </c>
      <c r="E10" s="137">
        <f t="shared" si="3"/>
        <v>18</v>
      </c>
      <c r="F10" s="148">
        <v>4.1666550925925923E-2</v>
      </c>
      <c r="G10" s="137">
        <f t="shared" si="4"/>
        <v>18</v>
      </c>
      <c r="H10" s="148">
        <v>4.1666550925925923E-2</v>
      </c>
      <c r="I10" s="137">
        <f t="shared" si="5"/>
        <v>18</v>
      </c>
      <c r="J10" s="141">
        <v>4.1666550925925923E-2</v>
      </c>
      <c r="K10" s="142">
        <f t="shared" si="6"/>
        <v>16</v>
      </c>
      <c r="L10" s="148">
        <v>4.1666550925925923E-2</v>
      </c>
      <c r="M10" s="137">
        <f t="shared" si="7"/>
        <v>17</v>
      </c>
      <c r="N10" s="144">
        <f t="shared" si="0"/>
        <v>89</v>
      </c>
      <c r="O10" s="137">
        <f>IF(N10&lt;&gt;"",RANK(N10,$N$3:$N$22,1),"")</f>
        <v>18</v>
      </c>
      <c r="P10" s="147" t="s">
        <v>85</v>
      </c>
      <c r="Q10" s="181"/>
    </row>
    <row r="11" spans="1:17" x14ac:dyDescent="0.25">
      <c r="A11" s="135" t="s">
        <v>106</v>
      </c>
      <c r="B11" s="136">
        <v>8.226388888888889E-3</v>
      </c>
      <c r="C11" s="137">
        <f t="shared" si="2"/>
        <v>6</v>
      </c>
      <c r="D11" s="138">
        <v>1.0111921296296296E-2</v>
      </c>
      <c r="E11" s="137">
        <f t="shared" si="3"/>
        <v>8</v>
      </c>
      <c r="F11" s="139">
        <v>2.8092592592592596E-3</v>
      </c>
      <c r="G11" s="137">
        <f t="shared" si="4"/>
        <v>8</v>
      </c>
      <c r="H11" s="140">
        <v>1.4912037037037038E-3</v>
      </c>
      <c r="I11" s="137">
        <f t="shared" si="5"/>
        <v>4</v>
      </c>
      <c r="J11" s="182">
        <v>4.1666550925925923E-2</v>
      </c>
      <c r="K11" s="142">
        <f t="shared" si="6"/>
        <v>16</v>
      </c>
      <c r="L11" s="143">
        <v>1.017361111111111E-3</v>
      </c>
      <c r="M11" s="137">
        <f t="shared" si="7"/>
        <v>2</v>
      </c>
      <c r="N11" s="144">
        <f t="shared" si="0"/>
        <v>28</v>
      </c>
      <c r="O11" s="137">
        <f t="shared" si="8"/>
        <v>6</v>
      </c>
      <c r="P11" s="180" t="str">
        <f t="shared" si="1"/>
        <v>SOUTH PAULDING MIXED</v>
      </c>
      <c r="Q11" s="181"/>
    </row>
    <row r="12" spans="1:17" x14ac:dyDescent="0.25">
      <c r="A12" s="149" t="s">
        <v>107</v>
      </c>
      <c r="B12" s="150">
        <v>8.1649305555555555E-3</v>
      </c>
      <c r="C12" s="151">
        <f t="shared" si="2"/>
        <v>5</v>
      </c>
      <c r="D12" s="152">
        <v>1.1307870370370371E-2</v>
      </c>
      <c r="E12" s="151">
        <f t="shared" si="3"/>
        <v>14</v>
      </c>
      <c r="F12" s="153">
        <v>3.3439814814814812E-3</v>
      </c>
      <c r="G12" s="151">
        <f t="shared" si="4"/>
        <v>14</v>
      </c>
      <c r="H12" s="154">
        <v>2.1393518518518519E-3</v>
      </c>
      <c r="I12" s="151">
        <f t="shared" si="5"/>
        <v>13</v>
      </c>
      <c r="J12" s="155">
        <v>1.4509837962962964E-2</v>
      </c>
      <c r="K12" s="156">
        <f t="shared" si="6"/>
        <v>15</v>
      </c>
      <c r="L12" s="157">
        <v>3.2674768518518517E-3</v>
      </c>
      <c r="M12" s="151">
        <f t="shared" si="7"/>
        <v>14</v>
      </c>
      <c r="N12" s="158">
        <f t="shared" si="0"/>
        <v>60</v>
      </c>
      <c r="O12" s="151">
        <f t="shared" si="8"/>
        <v>13</v>
      </c>
      <c r="P12" s="159" t="str">
        <f t="shared" si="1"/>
        <v>BANNEKER MIXED</v>
      </c>
      <c r="Q12" s="181"/>
    </row>
    <row r="13" spans="1:17" x14ac:dyDescent="0.25">
      <c r="A13" s="149" t="s">
        <v>108</v>
      </c>
      <c r="B13" s="150">
        <v>1.2662037037037039E-2</v>
      </c>
      <c r="C13" s="151">
        <f t="shared" si="2"/>
        <v>16</v>
      </c>
      <c r="D13" s="152">
        <v>1.0713078703703702E-2</v>
      </c>
      <c r="E13" s="151">
        <f t="shared" si="3"/>
        <v>11</v>
      </c>
      <c r="F13" s="153">
        <v>2.9013888888888891E-3</v>
      </c>
      <c r="G13" s="151">
        <f t="shared" si="4"/>
        <v>10</v>
      </c>
      <c r="H13" s="154">
        <v>2.2807870370370373E-3</v>
      </c>
      <c r="I13" s="151">
        <f t="shared" si="5"/>
        <v>15</v>
      </c>
      <c r="J13" s="155">
        <v>6.9328703703703696E-3</v>
      </c>
      <c r="K13" s="156">
        <f t="shared" si="6"/>
        <v>9</v>
      </c>
      <c r="L13" s="157">
        <v>1.5375E-3</v>
      </c>
      <c r="M13" s="151">
        <f t="shared" si="7"/>
        <v>7</v>
      </c>
      <c r="N13" s="158">
        <f t="shared" si="0"/>
        <v>59</v>
      </c>
      <c r="O13" s="151">
        <f t="shared" si="8"/>
        <v>12</v>
      </c>
      <c r="P13" s="159" t="str">
        <f t="shared" si="1"/>
        <v>CARTERSVILLE MIXED</v>
      </c>
      <c r="Q13" s="183"/>
    </row>
    <row r="14" spans="1:17" x14ac:dyDescent="0.25">
      <c r="A14" s="149" t="s">
        <v>109</v>
      </c>
      <c r="B14" s="150">
        <v>8.4490740740740741E-3</v>
      </c>
      <c r="C14" s="151">
        <f t="shared" si="2"/>
        <v>7</v>
      </c>
      <c r="D14" s="152">
        <v>9.6368055555555564E-3</v>
      </c>
      <c r="E14" s="151">
        <f t="shared" si="3"/>
        <v>6</v>
      </c>
      <c r="F14" s="153">
        <v>2.8244212962962967E-3</v>
      </c>
      <c r="G14" s="151">
        <f t="shared" si="4"/>
        <v>9</v>
      </c>
      <c r="H14" s="154">
        <v>1.6033564814814814E-3</v>
      </c>
      <c r="I14" s="151">
        <f t="shared" si="5"/>
        <v>7</v>
      </c>
      <c r="J14" s="155">
        <v>8.0667824074074062E-3</v>
      </c>
      <c r="K14" s="156">
        <f t="shared" si="6"/>
        <v>11</v>
      </c>
      <c r="L14" s="157">
        <v>1.6295138888888887E-3</v>
      </c>
      <c r="M14" s="151">
        <f t="shared" si="7"/>
        <v>8</v>
      </c>
      <c r="N14" s="158">
        <f t="shared" si="0"/>
        <v>37</v>
      </c>
      <c r="O14" s="151">
        <f t="shared" si="8"/>
        <v>8</v>
      </c>
      <c r="P14" s="159" t="str">
        <f t="shared" si="1"/>
        <v>CLARK CENTRAL MIXED</v>
      </c>
      <c r="Q14" s="183"/>
    </row>
    <row r="15" spans="1:17" x14ac:dyDescent="0.25">
      <c r="A15" s="149" t="s">
        <v>110</v>
      </c>
      <c r="B15" s="150">
        <v>9.8379629629629633E-3</v>
      </c>
      <c r="C15" s="151">
        <f t="shared" si="2"/>
        <v>12</v>
      </c>
      <c r="D15" s="152">
        <v>1.0352430555555556E-2</v>
      </c>
      <c r="E15" s="151">
        <f t="shared" si="3"/>
        <v>10</v>
      </c>
      <c r="F15" s="153">
        <v>2.689236111111111E-3</v>
      </c>
      <c r="G15" s="151">
        <f t="shared" si="4"/>
        <v>5</v>
      </c>
      <c r="H15" s="154">
        <v>1.6862268518518519E-3</v>
      </c>
      <c r="I15" s="151">
        <f t="shared" si="5"/>
        <v>9</v>
      </c>
      <c r="J15" s="155">
        <v>6.4333333333333326E-3</v>
      </c>
      <c r="K15" s="156">
        <f t="shared" si="6"/>
        <v>7</v>
      </c>
      <c r="L15" s="161">
        <v>4.1666550925925923E-2</v>
      </c>
      <c r="M15" s="151">
        <f t="shared" si="7"/>
        <v>17</v>
      </c>
      <c r="N15" s="158">
        <f t="shared" si="0"/>
        <v>53</v>
      </c>
      <c r="O15" s="151">
        <f t="shared" si="8"/>
        <v>9</v>
      </c>
      <c r="P15" s="159" t="str">
        <f>IF(A15&lt;&gt;"",A15,"")</f>
        <v>CREEKVIEW MIXED</v>
      </c>
      <c r="Q15" s="183"/>
    </row>
    <row r="16" spans="1:17" x14ac:dyDescent="0.25">
      <c r="A16" s="149" t="s">
        <v>111</v>
      </c>
      <c r="B16" s="150">
        <v>9.6869212962962959E-3</v>
      </c>
      <c r="C16" s="151">
        <f t="shared" si="2"/>
        <v>11</v>
      </c>
      <c r="D16" s="152">
        <v>1.0133217592592593E-2</v>
      </c>
      <c r="E16" s="151">
        <f t="shared" si="3"/>
        <v>9</v>
      </c>
      <c r="F16" s="153">
        <v>2.9409722222222229E-3</v>
      </c>
      <c r="G16" s="151">
        <f t="shared" si="4"/>
        <v>12</v>
      </c>
      <c r="H16" s="154">
        <v>1.825462962962963E-3</v>
      </c>
      <c r="I16" s="151">
        <f t="shared" si="5"/>
        <v>11</v>
      </c>
      <c r="J16" s="155">
        <v>7.3148148148148148E-3</v>
      </c>
      <c r="K16" s="156">
        <f t="shared" si="6"/>
        <v>10</v>
      </c>
      <c r="L16" s="157">
        <v>1.7983796296296296E-3</v>
      </c>
      <c r="M16" s="151">
        <f t="shared" si="7"/>
        <v>11</v>
      </c>
      <c r="N16" s="158">
        <f t="shared" si="0"/>
        <v>54</v>
      </c>
      <c r="O16" s="151">
        <f t="shared" si="8"/>
        <v>10</v>
      </c>
      <c r="P16" s="159" t="str">
        <f t="shared" si="1"/>
        <v>DAWSON COUNTY MIXED 1</v>
      </c>
      <c r="Q16" s="183"/>
    </row>
    <row r="17" spans="1:19" x14ac:dyDescent="0.25">
      <c r="A17" s="149" t="s">
        <v>112</v>
      </c>
      <c r="B17" s="150">
        <v>1.1617361111111111E-2</v>
      </c>
      <c r="C17" s="151">
        <f t="shared" si="2"/>
        <v>15</v>
      </c>
      <c r="D17" s="152">
        <v>1.459502314814815E-2</v>
      </c>
      <c r="E17" s="151">
        <f t="shared" si="3"/>
        <v>17</v>
      </c>
      <c r="F17" s="153">
        <v>3.8430555555555557E-3</v>
      </c>
      <c r="G17" s="151">
        <f t="shared" si="4"/>
        <v>17</v>
      </c>
      <c r="H17" s="154">
        <v>2.5180555555555555E-3</v>
      </c>
      <c r="I17" s="151">
        <f t="shared" si="5"/>
        <v>17</v>
      </c>
      <c r="J17" s="155">
        <v>1.1759953703703705E-2</v>
      </c>
      <c r="K17" s="156">
        <f t="shared" si="6"/>
        <v>13</v>
      </c>
      <c r="L17" s="157">
        <v>2.3994212962962962E-3</v>
      </c>
      <c r="M17" s="151">
        <f t="shared" si="7"/>
        <v>12</v>
      </c>
      <c r="N17" s="158">
        <f t="shared" si="0"/>
        <v>78</v>
      </c>
      <c r="O17" s="151">
        <f t="shared" si="8"/>
        <v>17</v>
      </c>
      <c r="P17" s="159" t="str">
        <f t="shared" si="1"/>
        <v>DAWSON COUNTY MIXED 2</v>
      </c>
      <c r="Q17" s="183"/>
    </row>
    <row r="18" spans="1:19" x14ac:dyDescent="0.25">
      <c r="A18" s="149" t="s">
        <v>113</v>
      </c>
      <c r="B18" s="150">
        <v>8.6295138888888897E-3</v>
      </c>
      <c r="C18" s="151">
        <f t="shared" si="2"/>
        <v>8</v>
      </c>
      <c r="D18" s="152">
        <v>1.0753819444444444E-2</v>
      </c>
      <c r="E18" s="151">
        <f t="shared" si="3"/>
        <v>12</v>
      </c>
      <c r="F18" s="153">
        <v>3.1105324074074073E-3</v>
      </c>
      <c r="G18" s="151">
        <f t="shared" si="4"/>
        <v>13</v>
      </c>
      <c r="H18" s="154">
        <v>2.0312499999999996E-3</v>
      </c>
      <c r="I18" s="151">
        <f t="shared" si="5"/>
        <v>12</v>
      </c>
      <c r="J18" s="155">
        <v>6.828703703703704E-3</v>
      </c>
      <c r="K18" s="156">
        <f t="shared" si="6"/>
        <v>8</v>
      </c>
      <c r="L18" s="157">
        <v>1.745138888888889E-3</v>
      </c>
      <c r="M18" s="151">
        <f t="shared" si="7"/>
        <v>10</v>
      </c>
      <c r="N18" s="158">
        <f t="shared" si="0"/>
        <v>55</v>
      </c>
      <c r="O18" s="151">
        <f t="shared" si="8"/>
        <v>11</v>
      </c>
      <c r="P18" s="159" t="str">
        <f t="shared" si="1"/>
        <v>ETOWAH MIXED</v>
      </c>
      <c r="Q18" s="183"/>
    </row>
    <row r="19" spans="1:19" x14ac:dyDescent="0.25">
      <c r="A19" s="149" t="s">
        <v>114</v>
      </c>
      <c r="B19" s="150">
        <v>7.4372685185185193E-3</v>
      </c>
      <c r="C19" s="151">
        <f t="shared" si="2"/>
        <v>2</v>
      </c>
      <c r="D19" s="152">
        <v>8.2291666666666659E-3</v>
      </c>
      <c r="E19" s="151">
        <f t="shared" si="3"/>
        <v>1</v>
      </c>
      <c r="F19" s="153">
        <v>2.1951388888888888E-3</v>
      </c>
      <c r="G19" s="151">
        <f t="shared" si="4"/>
        <v>1</v>
      </c>
      <c r="H19" s="154">
        <v>1.2113425925925926E-3</v>
      </c>
      <c r="I19" s="151">
        <f t="shared" si="5"/>
        <v>1</v>
      </c>
      <c r="J19" s="155">
        <v>3.6527777777777774E-3</v>
      </c>
      <c r="K19" s="156">
        <f t="shared" si="6"/>
        <v>1</v>
      </c>
      <c r="L19" s="157">
        <v>1.2113425925925926E-3</v>
      </c>
      <c r="M19" s="151">
        <f t="shared" si="7"/>
        <v>5</v>
      </c>
      <c r="N19" s="158">
        <f t="shared" si="0"/>
        <v>10</v>
      </c>
      <c r="O19" s="151">
        <f t="shared" si="8"/>
        <v>1</v>
      </c>
      <c r="P19" s="159" t="str">
        <f t="shared" si="1"/>
        <v>GMC MIXED</v>
      </c>
      <c r="Q19" s="183"/>
    </row>
    <row r="20" spans="1:19" x14ac:dyDescent="0.25">
      <c r="A20" s="149" t="s">
        <v>115</v>
      </c>
      <c r="B20" s="150">
        <v>7.7122685185185176E-3</v>
      </c>
      <c r="C20" s="151">
        <f t="shared" si="2"/>
        <v>3</v>
      </c>
      <c r="D20" s="152">
        <v>9.233912037037037E-3</v>
      </c>
      <c r="E20" s="151">
        <f t="shared" si="3"/>
        <v>5</v>
      </c>
      <c r="F20" s="153">
        <v>2.6431712962962962E-3</v>
      </c>
      <c r="G20" s="151">
        <f t="shared" si="4"/>
        <v>4</v>
      </c>
      <c r="H20" s="154">
        <v>1.5439814814814812E-3</v>
      </c>
      <c r="I20" s="151">
        <f t="shared" si="5"/>
        <v>5</v>
      </c>
      <c r="J20" s="155">
        <v>5.1736111111111115E-3</v>
      </c>
      <c r="K20" s="156">
        <f t="shared" si="6"/>
        <v>3</v>
      </c>
      <c r="L20" s="157">
        <v>1.6307870370370367E-3</v>
      </c>
      <c r="M20" s="151">
        <f t="shared" si="7"/>
        <v>9</v>
      </c>
      <c r="N20" s="158">
        <f t="shared" si="0"/>
        <v>26</v>
      </c>
      <c r="O20" s="151">
        <f t="shared" si="8"/>
        <v>4</v>
      </c>
      <c r="P20" s="159" t="str">
        <f t="shared" si="1"/>
        <v>NORTH FORSYTH MIXED</v>
      </c>
      <c r="Q20" s="183"/>
    </row>
    <row r="21" spans="1:19" x14ac:dyDescent="0.25">
      <c r="A21" s="149" t="s">
        <v>116</v>
      </c>
      <c r="B21" s="150">
        <v>1.539351851851852E-2</v>
      </c>
      <c r="C21" s="151">
        <f t="shared" si="2"/>
        <v>17</v>
      </c>
      <c r="D21" s="152">
        <v>1.2395486111111111E-2</v>
      </c>
      <c r="E21" s="151">
        <f t="shared" si="3"/>
        <v>16</v>
      </c>
      <c r="F21" s="153">
        <v>3.4758101851851855E-3</v>
      </c>
      <c r="G21" s="151">
        <f t="shared" si="4"/>
        <v>15</v>
      </c>
      <c r="H21" s="154">
        <v>1.7704861111111113E-3</v>
      </c>
      <c r="I21" s="151">
        <f t="shared" si="5"/>
        <v>10</v>
      </c>
      <c r="J21" s="155">
        <v>1.136574074074074E-2</v>
      </c>
      <c r="K21" s="156">
        <f t="shared" si="6"/>
        <v>12</v>
      </c>
      <c r="L21" s="157">
        <v>2.6084490740740738E-3</v>
      </c>
      <c r="M21" s="151">
        <f t="shared" si="7"/>
        <v>13</v>
      </c>
      <c r="N21" s="158">
        <f t="shared" si="0"/>
        <v>71</v>
      </c>
      <c r="O21" s="151">
        <f t="shared" si="8"/>
        <v>15</v>
      </c>
      <c r="P21" s="159" t="str">
        <f t="shared" si="1"/>
        <v>SEQUOYAH MIXED</v>
      </c>
      <c r="Q21" s="183"/>
    </row>
    <row r="22" spans="1:19" x14ac:dyDescent="0.25">
      <c r="A22" s="162"/>
      <c r="B22" s="150"/>
      <c r="C22" s="151" t="str">
        <f t="shared" si="2"/>
        <v/>
      </c>
      <c r="D22" s="152"/>
      <c r="E22" s="151" t="str">
        <f t="shared" si="3"/>
        <v/>
      </c>
      <c r="F22" s="153"/>
      <c r="G22" s="151" t="str">
        <f t="shared" si="4"/>
        <v/>
      </c>
      <c r="H22" s="154"/>
      <c r="I22" s="151" t="str">
        <f t="shared" si="5"/>
        <v/>
      </c>
      <c r="J22" s="163"/>
      <c r="K22" s="156" t="str">
        <f t="shared" si="6"/>
        <v/>
      </c>
      <c r="L22" s="157"/>
      <c r="M22" s="151" t="str">
        <f t="shared" si="7"/>
        <v/>
      </c>
      <c r="N22" s="158"/>
      <c r="O22" s="151" t="str">
        <f t="shared" si="8"/>
        <v/>
      </c>
      <c r="P22" s="159" t="str">
        <f t="shared" si="1"/>
        <v/>
      </c>
      <c r="Q22" s="183"/>
      <c r="S22" s="165"/>
    </row>
    <row r="23" spans="1:19" x14ac:dyDescent="0.25">
      <c r="A23" s="184" t="s">
        <v>92</v>
      </c>
      <c r="B23" s="185"/>
      <c r="C23" s="185"/>
      <c r="D23" s="185"/>
      <c r="E23" s="185"/>
    </row>
    <row r="24" spans="1:19" x14ac:dyDescent="0.25">
      <c r="A24" s="170" t="s">
        <v>93</v>
      </c>
      <c r="B24" s="174"/>
    </row>
    <row r="25" spans="1:19" x14ac:dyDescent="0.25">
      <c r="A25" s="173" t="s">
        <v>94</v>
      </c>
      <c r="B25" s="171"/>
    </row>
    <row r="26" spans="1:19" x14ac:dyDescent="0.25">
      <c r="A26" s="175" t="s">
        <v>95</v>
      </c>
    </row>
    <row r="27" spans="1:19" ht="18" customHeight="1" x14ac:dyDescent="0.25">
      <c r="A27" s="176" t="s">
        <v>96</v>
      </c>
      <c r="B27" s="186"/>
      <c r="C27" s="186"/>
      <c r="D27" s="186"/>
      <c r="E27" s="186"/>
      <c r="F27" s="186"/>
      <c r="G27" s="186"/>
      <c r="H27" s="186"/>
      <c r="I27" s="186"/>
      <c r="J27" s="186"/>
      <c r="K27" s="186"/>
      <c r="L27" s="186"/>
    </row>
    <row r="28" spans="1:19" ht="15.75" customHeight="1" x14ac:dyDescent="0.25">
      <c r="A28" s="210" t="s">
        <v>97</v>
      </c>
      <c r="B28" s="186"/>
      <c r="C28" s="186"/>
      <c r="D28" s="186"/>
      <c r="E28" s="186"/>
      <c r="F28" s="186"/>
      <c r="G28" s="186"/>
      <c r="H28" s="186"/>
      <c r="I28" s="186"/>
      <c r="J28" s="186"/>
      <c r="K28" s="186"/>
      <c r="L28" s="168"/>
    </row>
    <row r="29" spans="1:19" x14ac:dyDescent="0.25">
      <c r="A29" s="210"/>
      <c r="B29" s="186"/>
      <c r="C29" s="186"/>
      <c r="D29" s="186"/>
      <c r="E29" s="186"/>
      <c r="F29" s="186"/>
      <c r="G29" s="186"/>
      <c r="H29" s="186"/>
      <c r="I29" s="186"/>
      <c r="J29" s="186"/>
      <c r="K29" s="186"/>
      <c r="L29" s="168"/>
    </row>
    <row r="30" spans="1:19" x14ac:dyDescent="0.25">
      <c r="A30" s="210"/>
      <c r="B30" s="186"/>
      <c r="C30" s="186"/>
      <c r="D30" s="186"/>
      <c r="E30" s="186"/>
      <c r="F30" s="186"/>
      <c r="G30" s="186"/>
      <c r="H30" s="186"/>
      <c r="I30" s="186"/>
      <c r="J30" s="186"/>
      <c r="K30" s="186"/>
      <c r="L30" s="168"/>
    </row>
    <row r="31" spans="1:19" x14ac:dyDescent="0.25">
      <c r="A31" s="210"/>
    </row>
    <row r="32" spans="1:19" x14ac:dyDescent="0.25">
      <c r="A32" s="210"/>
    </row>
  </sheetData>
  <sheetProtection selectLockedCells="1"/>
  <mergeCells count="2">
    <mergeCell ref="B1:L1"/>
    <mergeCell ref="A28:A32"/>
  </mergeCells>
  <conditionalFormatting sqref="C3:C22">
    <cfRule type="duplicateValues" dxfId="14" priority="8"/>
  </conditionalFormatting>
  <conditionalFormatting sqref="E3:E22">
    <cfRule type="duplicateValues" dxfId="13" priority="7"/>
  </conditionalFormatting>
  <conditionalFormatting sqref="G3:G22">
    <cfRule type="duplicateValues" dxfId="12" priority="6"/>
  </conditionalFormatting>
  <conditionalFormatting sqref="I3:I22">
    <cfRule type="duplicateValues" dxfId="11" priority="5"/>
  </conditionalFormatting>
  <conditionalFormatting sqref="K3:K22">
    <cfRule type="duplicateValues" dxfId="10" priority="4"/>
  </conditionalFormatting>
  <conditionalFormatting sqref="M3:M22">
    <cfRule type="duplicateValues" dxfId="9" priority="3"/>
  </conditionalFormatting>
  <conditionalFormatting sqref="N3:N22">
    <cfRule type="duplicateValues" dxfId="8" priority="2"/>
  </conditionalFormatting>
  <conditionalFormatting sqref="O3:O22">
    <cfRule type="duplicateValues" dxfId="7" priority="1"/>
  </conditionalFormatting>
  <pageMargins left="0.25" right="0.25" top="0.75" bottom="0.75" header="0.3" footer="0.3"/>
  <pageSetup scale="57" orientation="landscape" verticalDpi="599" r:id="rId1"/>
  <headerFooter alignWithMargins="0">
    <oddHeader>&amp;C&amp;"Arial,Bold"&amp;12Spartan Raider Challenge Results (Mixed - Final)
South Paulding High School
10/7/2023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showRuler="0" zoomScale="80" zoomScaleNormal="80" workbookViewId="0">
      <selection activeCell="Q24" sqref="Q24"/>
    </sheetView>
  </sheetViews>
  <sheetFormatPr defaultColWidth="8.85546875" defaultRowHeight="15.75" x14ac:dyDescent="0.25"/>
  <cols>
    <col min="1" max="1" width="36.42578125" style="117" customWidth="1"/>
    <col min="2" max="2" width="17.42578125" style="177" customWidth="1"/>
    <col min="3" max="3" width="5" style="117" customWidth="1"/>
    <col min="4" max="4" width="17.42578125" style="117" customWidth="1"/>
    <col min="5" max="5" width="5" style="117" customWidth="1"/>
    <col min="6" max="6" width="17.42578125" style="117" customWidth="1"/>
    <col min="7" max="7" width="5" style="117" customWidth="1"/>
    <col min="8" max="8" width="17.42578125" style="172" customWidth="1"/>
    <col min="9" max="9" width="5" style="117" customWidth="1"/>
    <col min="10" max="10" width="17.42578125" style="117" customWidth="1"/>
    <col min="11" max="11" width="5" style="117" customWidth="1"/>
    <col min="12" max="12" width="17.42578125" style="117" customWidth="1"/>
    <col min="13" max="13" width="5" style="117" customWidth="1"/>
    <col min="14" max="14" width="10.7109375" style="117" customWidth="1"/>
    <col min="15" max="15" width="11.7109375" style="117" customWidth="1"/>
    <col min="16" max="16" width="38" style="117" bestFit="1" customWidth="1"/>
    <col min="17" max="17" width="8.85546875" style="118"/>
    <col min="18" max="18" width="8.85546875" style="117"/>
    <col min="19" max="19" width="17.28515625" style="117" customWidth="1"/>
    <col min="20" max="16384" width="8.85546875" style="117"/>
  </cols>
  <sheetData>
    <row r="1" spans="1:19" x14ac:dyDescent="0.25">
      <c r="B1" s="209" t="s">
        <v>76</v>
      </c>
      <c r="C1" s="209"/>
      <c r="D1" s="209"/>
      <c r="E1" s="209"/>
      <c r="F1" s="209"/>
      <c r="G1" s="209"/>
      <c r="H1" s="209"/>
      <c r="I1" s="209"/>
      <c r="J1" s="209"/>
      <c r="K1" s="209"/>
      <c r="L1" s="209"/>
    </row>
    <row r="2" spans="1:19" s="134" customFormat="1" ht="32.25" x14ac:dyDescent="0.25">
      <c r="A2" s="119" t="s">
        <v>77</v>
      </c>
      <c r="B2" s="120" t="s">
        <v>4</v>
      </c>
      <c r="C2" s="121" t="s">
        <v>78</v>
      </c>
      <c r="D2" s="122" t="s">
        <v>9</v>
      </c>
      <c r="E2" s="123" t="s">
        <v>78</v>
      </c>
      <c r="F2" s="124" t="s">
        <v>10</v>
      </c>
      <c r="G2" s="125" t="s">
        <v>78</v>
      </c>
      <c r="H2" s="126" t="s">
        <v>11</v>
      </c>
      <c r="I2" s="127" t="s">
        <v>78</v>
      </c>
      <c r="J2" s="178" t="s">
        <v>79</v>
      </c>
      <c r="K2" s="129" t="s">
        <v>78</v>
      </c>
      <c r="L2" s="130" t="s">
        <v>13</v>
      </c>
      <c r="M2" s="131" t="s">
        <v>78</v>
      </c>
      <c r="N2" s="119" t="s">
        <v>80</v>
      </c>
      <c r="O2" s="132" t="s">
        <v>81</v>
      </c>
      <c r="P2" s="119" t="s">
        <v>77</v>
      </c>
      <c r="Q2" s="133"/>
    </row>
    <row r="3" spans="1:19" x14ac:dyDescent="0.25">
      <c r="A3" s="135" t="s">
        <v>117</v>
      </c>
      <c r="B3" s="136">
        <v>7.9540509259259252E-3</v>
      </c>
      <c r="C3" s="137">
        <f t="shared" ref="C3:C21" si="0">IF(B3&lt;&gt;"",RANK(B3,$B$3:$B$21,1),"")</f>
        <v>8</v>
      </c>
      <c r="D3" s="138">
        <v>8.9842592592592595E-3</v>
      </c>
      <c r="E3" s="137">
        <f t="shared" ref="E3:E21" si="1">IF(D3&lt;&gt;"",RANK(D3,$D$3:$D$21,1),"")</f>
        <v>8</v>
      </c>
      <c r="F3" s="139">
        <v>2.6606481481481481E-3</v>
      </c>
      <c r="G3" s="137">
        <f t="shared" ref="G3:G21" si="2">IF(F3&lt;&gt;"",RANK(F3,$F$3:$F$21,1),"")</f>
        <v>8</v>
      </c>
      <c r="H3" s="140">
        <v>2.0702546296296298E-3</v>
      </c>
      <c r="I3" s="137">
        <f t="shared" ref="I3:I21" si="3">IF(H3&lt;&gt;"",RANK(H3,$H$3:$H$21,1),"")</f>
        <v>8</v>
      </c>
      <c r="J3" s="146">
        <v>6.1751157407407406E-3</v>
      </c>
      <c r="K3" s="142">
        <f t="shared" ref="K3:K21" si="4">IF(J3&lt;&gt;"",RANK(J3,$J$3:$J$21,1),"")</f>
        <v>5</v>
      </c>
      <c r="L3" s="143">
        <v>1.1093750000000001E-3</v>
      </c>
      <c r="M3" s="137">
        <f t="shared" ref="M3:M21" si="5">IF(L3&lt;&gt;"",RANK(L3,$L$3:$L$21,1),"")</f>
        <v>4</v>
      </c>
      <c r="N3" s="144">
        <f>SUM(C3,E3,G3,I3,M3)</f>
        <v>36</v>
      </c>
      <c r="O3" s="137">
        <f t="shared" ref="O3:O21" si="6">IF(N3&lt;&gt;"",RANK(N3,$N$3:$N$21,1),"")</f>
        <v>6</v>
      </c>
      <c r="P3" s="180" t="str">
        <f t="shared" ref="P3:P21" si="7">IF(A3&lt;&gt;"",A3,"")</f>
        <v>ALEXANDER MALE</v>
      </c>
      <c r="Q3" s="145"/>
    </row>
    <row r="4" spans="1:19" x14ac:dyDescent="0.25">
      <c r="A4" s="135" t="s">
        <v>118</v>
      </c>
      <c r="B4" s="136">
        <v>6.609027777777777E-3</v>
      </c>
      <c r="C4" s="137">
        <f t="shared" si="0"/>
        <v>4</v>
      </c>
      <c r="D4" s="138">
        <v>7.9758101851851847E-3</v>
      </c>
      <c r="E4" s="137">
        <f t="shared" si="1"/>
        <v>2</v>
      </c>
      <c r="F4" s="139">
        <v>2.1903935185185186E-3</v>
      </c>
      <c r="G4" s="137">
        <f t="shared" si="2"/>
        <v>2</v>
      </c>
      <c r="H4" s="140">
        <v>1.5412037037037035E-3</v>
      </c>
      <c r="I4" s="137">
        <f t="shared" si="3"/>
        <v>3</v>
      </c>
      <c r="J4" s="141">
        <v>4.1666550925925923E-2</v>
      </c>
      <c r="K4" s="142">
        <f t="shared" si="4"/>
        <v>16</v>
      </c>
      <c r="L4" s="143">
        <v>1.2828703703703702E-3</v>
      </c>
      <c r="M4" s="137">
        <f t="shared" si="5"/>
        <v>6</v>
      </c>
      <c r="N4" s="144">
        <f t="shared" ref="N4:N20" si="8">SUM(C4,E4,G4,I4,M4)</f>
        <v>17</v>
      </c>
      <c r="O4" s="137">
        <f t="shared" si="6"/>
        <v>3</v>
      </c>
      <c r="P4" s="180" t="str">
        <f t="shared" si="7"/>
        <v>CAMPBELL MALE</v>
      </c>
      <c r="Q4" s="145"/>
    </row>
    <row r="5" spans="1:19" x14ac:dyDescent="0.25">
      <c r="A5" s="147" t="s">
        <v>119</v>
      </c>
      <c r="B5" s="148">
        <v>4.1666550925925923E-2</v>
      </c>
      <c r="C5" s="137">
        <f t="shared" si="0"/>
        <v>18</v>
      </c>
      <c r="D5" s="148">
        <v>4.1666550925925923E-2</v>
      </c>
      <c r="E5" s="137">
        <f t="shared" si="1"/>
        <v>18</v>
      </c>
      <c r="F5" s="148">
        <v>4.1666550925925923E-2</v>
      </c>
      <c r="G5" s="137">
        <f t="shared" si="2"/>
        <v>18</v>
      </c>
      <c r="H5" s="148">
        <v>4.1666550925925923E-2</v>
      </c>
      <c r="I5" s="137">
        <f t="shared" si="3"/>
        <v>18</v>
      </c>
      <c r="J5" s="141">
        <v>4.1666550925925923E-2</v>
      </c>
      <c r="K5" s="142">
        <f t="shared" si="4"/>
        <v>16</v>
      </c>
      <c r="L5" s="148">
        <v>4.1666550925925923E-2</v>
      </c>
      <c r="M5" s="137">
        <f t="shared" si="5"/>
        <v>16</v>
      </c>
      <c r="N5" s="144">
        <f>SUM(C5,E5,G5,I5,M5)</f>
        <v>88</v>
      </c>
      <c r="O5" s="137">
        <f t="shared" si="6"/>
        <v>18</v>
      </c>
      <c r="P5" s="147" t="str">
        <f>A5</f>
        <v>DOUGLAS COUNTY MALE</v>
      </c>
      <c r="Q5" s="145"/>
    </row>
    <row r="6" spans="1:19" x14ac:dyDescent="0.25">
      <c r="A6" s="135" t="s">
        <v>120</v>
      </c>
      <c r="B6" s="136">
        <v>1.1518055555555554E-2</v>
      </c>
      <c r="C6" s="137">
        <f t="shared" si="0"/>
        <v>16</v>
      </c>
      <c r="D6" s="138">
        <v>0.01</v>
      </c>
      <c r="E6" s="137">
        <f t="shared" si="1"/>
        <v>12</v>
      </c>
      <c r="F6" s="139">
        <v>3.8300925925925928E-3</v>
      </c>
      <c r="G6" s="137">
        <f t="shared" si="2"/>
        <v>17</v>
      </c>
      <c r="H6" s="140">
        <v>3.0244212962962959E-3</v>
      </c>
      <c r="I6" s="137">
        <f t="shared" si="3"/>
        <v>15</v>
      </c>
      <c r="J6" s="146">
        <v>1.4167592592592593E-2</v>
      </c>
      <c r="K6" s="142">
        <f t="shared" si="4"/>
        <v>15</v>
      </c>
      <c r="L6" s="143">
        <v>3.6071759259259264E-3</v>
      </c>
      <c r="M6" s="137">
        <f t="shared" si="5"/>
        <v>14</v>
      </c>
      <c r="N6" s="144">
        <f t="shared" si="8"/>
        <v>74</v>
      </c>
      <c r="O6" s="137">
        <f t="shared" si="6"/>
        <v>17</v>
      </c>
      <c r="P6" s="180" t="str">
        <f t="shared" si="7"/>
        <v>HIRAM MALE</v>
      </c>
      <c r="Q6" s="145"/>
    </row>
    <row r="7" spans="1:19" x14ac:dyDescent="0.25">
      <c r="A7" s="135" t="s">
        <v>121</v>
      </c>
      <c r="B7" s="136">
        <v>6.5214120370370374E-3</v>
      </c>
      <c r="C7" s="137">
        <f t="shared" si="0"/>
        <v>3</v>
      </c>
      <c r="D7" s="138">
        <v>8.1642361111111117E-3</v>
      </c>
      <c r="E7" s="137">
        <f t="shared" si="1"/>
        <v>3</v>
      </c>
      <c r="F7" s="139">
        <v>2.4055555555555553E-3</v>
      </c>
      <c r="G7" s="137">
        <f t="shared" si="2"/>
        <v>5</v>
      </c>
      <c r="H7" s="140">
        <v>1.7233796296296294E-3</v>
      </c>
      <c r="I7" s="137">
        <f t="shared" si="3"/>
        <v>4</v>
      </c>
      <c r="J7" s="146">
        <v>4.751504629629629E-3</v>
      </c>
      <c r="K7" s="142">
        <f t="shared" si="4"/>
        <v>4</v>
      </c>
      <c r="L7" s="143">
        <v>1.0283564814814814E-3</v>
      </c>
      <c r="M7" s="137">
        <f t="shared" si="5"/>
        <v>3</v>
      </c>
      <c r="N7" s="144">
        <f t="shared" si="8"/>
        <v>18</v>
      </c>
      <c r="O7" s="137">
        <f t="shared" si="6"/>
        <v>4</v>
      </c>
      <c r="P7" s="180" t="str">
        <f t="shared" si="7"/>
        <v>NORTH PAULDING MALE</v>
      </c>
      <c r="Q7" s="145"/>
    </row>
    <row r="8" spans="1:19" x14ac:dyDescent="0.25">
      <c r="A8" s="135" t="s">
        <v>122</v>
      </c>
      <c r="B8" s="136">
        <v>6.3334490740740738E-3</v>
      </c>
      <c r="C8" s="137">
        <f t="shared" si="0"/>
        <v>2</v>
      </c>
      <c r="D8" s="138">
        <v>7.8831018518518512E-3</v>
      </c>
      <c r="E8" s="137">
        <f t="shared" si="1"/>
        <v>1</v>
      </c>
      <c r="F8" s="139">
        <v>2.1525462962962965E-3</v>
      </c>
      <c r="G8" s="137">
        <f t="shared" si="2"/>
        <v>1</v>
      </c>
      <c r="H8" s="140">
        <v>1.4185185185185186E-3</v>
      </c>
      <c r="I8" s="137">
        <f t="shared" si="3"/>
        <v>1</v>
      </c>
      <c r="J8" s="146">
        <v>3.8414351851851851E-3</v>
      </c>
      <c r="K8" s="142">
        <f t="shared" si="4"/>
        <v>2</v>
      </c>
      <c r="L8" s="143">
        <v>8.9780092592592591E-4</v>
      </c>
      <c r="M8" s="137">
        <f t="shared" si="5"/>
        <v>1</v>
      </c>
      <c r="N8" s="144">
        <f t="shared" si="8"/>
        <v>6</v>
      </c>
      <c r="O8" s="137">
        <f t="shared" si="6"/>
        <v>1</v>
      </c>
      <c r="P8" s="180" t="str">
        <f t="shared" si="7"/>
        <v>OSBORNE MALE</v>
      </c>
      <c r="Q8" s="145"/>
    </row>
    <row r="9" spans="1:19" x14ac:dyDescent="0.25">
      <c r="A9" s="135" t="s">
        <v>123</v>
      </c>
      <c r="B9" s="136">
        <v>8.1909722222222228E-3</v>
      </c>
      <c r="C9" s="137">
        <f t="shared" si="0"/>
        <v>9</v>
      </c>
      <c r="D9" s="138">
        <v>9.3662037037037047E-3</v>
      </c>
      <c r="E9" s="137">
        <f t="shared" si="1"/>
        <v>11</v>
      </c>
      <c r="F9" s="139">
        <v>2.9377314814814817E-3</v>
      </c>
      <c r="G9" s="137">
        <f t="shared" si="2"/>
        <v>11</v>
      </c>
      <c r="H9" s="140">
        <v>2.4594907407407408E-3</v>
      </c>
      <c r="I9" s="137">
        <f t="shared" si="3"/>
        <v>11</v>
      </c>
      <c r="J9" s="146">
        <v>6.6840277777777783E-3</v>
      </c>
      <c r="K9" s="142">
        <f t="shared" si="4"/>
        <v>6</v>
      </c>
      <c r="L9" s="143">
        <v>2.4993055555555558E-3</v>
      </c>
      <c r="M9" s="137">
        <f t="shared" si="5"/>
        <v>11</v>
      </c>
      <c r="N9" s="144">
        <f t="shared" si="8"/>
        <v>53</v>
      </c>
      <c r="O9" s="137">
        <f t="shared" si="6"/>
        <v>10</v>
      </c>
      <c r="P9" s="180" t="str">
        <f t="shared" si="7"/>
        <v>PEBBLEBROOK MALE</v>
      </c>
      <c r="Q9" s="145"/>
    </row>
    <row r="10" spans="1:19" x14ac:dyDescent="0.25">
      <c r="A10" s="135" t="s">
        <v>124</v>
      </c>
      <c r="B10" s="136">
        <v>1.0057060185185185E-2</v>
      </c>
      <c r="C10" s="137">
        <f t="shared" si="0"/>
        <v>14</v>
      </c>
      <c r="D10" s="138">
        <v>1.0191319444444444E-2</v>
      </c>
      <c r="E10" s="137">
        <f t="shared" si="1"/>
        <v>14</v>
      </c>
      <c r="F10" s="139">
        <v>3.2737268518518519E-3</v>
      </c>
      <c r="G10" s="137">
        <f t="shared" si="2"/>
        <v>14</v>
      </c>
      <c r="H10" s="140">
        <v>3.4121527777777778E-3</v>
      </c>
      <c r="I10" s="137">
        <f t="shared" si="3"/>
        <v>17</v>
      </c>
      <c r="J10" s="146">
        <v>8.3232638888888887E-3</v>
      </c>
      <c r="K10" s="142">
        <f t="shared" si="4"/>
        <v>10</v>
      </c>
      <c r="L10" s="143">
        <v>2.9438657407407404E-3</v>
      </c>
      <c r="M10" s="137">
        <f t="shared" si="5"/>
        <v>13</v>
      </c>
      <c r="N10" s="144">
        <f t="shared" si="8"/>
        <v>72</v>
      </c>
      <c r="O10" s="137">
        <f t="shared" si="6"/>
        <v>16</v>
      </c>
      <c r="P10" s="180" t="str">
        <f t="shared" si="7"/>
        <v>SOUTH COBB MALE</v>
      </c>
      <c r="Q10" s="145"/>
    </row>
    <row r="11" spans="1:19" x14ac:dyDescent="0.25">
      <c r="A11" s="135" t="s">
        <v>125</v>
      </c>
      <c r="B11" s="136">
        <v>6.3144675925925929E-3</v>
      </c>
      <c r="C11" s="137">
        <f t="shared" si="0"/>
        <v>1</v>
      </c>
      <c r="D11" s="138">
        <v>8.2140046296296284E-3</v>
      </c>
      <c r="E11" s="137">
        <f t="shared" si="1"/>
        <v>4</v>
      </c>
      <c r="F11" s="139">
        <v>2.2317129629629627E-3</v>
      </c>
      <c r="G11" s="137">
        <f t="shared" si="2"/>
        <v>4</v>
      </c>
      <c r="H11" s="140">
        <v>1.4968749999999999E-3</v>
      </c>
      <c r="I11" s="137">
        <f t="shared" si="3"/>
        <v>2</v>
      </c>
      <c r="J11" s="146">
        <v>3.3398148148148146E-3</v>
      </c>
      <c r="K11" s="142">
        <f t="shared" si="4"/>
        <v>1</v>
      </c>
      <c r="L11" s="143">
        <v>9.6493055555555557E-4</v>
      </c>
      <c r="M11" s="137">
        <f t="shared" si="5"/>
        <v>2</v>
      </c>
      <c r="N11" s="144">
        <f t="shared" si="8"/>
        <v>13</v>
      </c>
      <c r="O11" s="137">
        <f t="shared" si="6"/>
        <v>2</v>
      </c>
      <c r="P11" s="180" t="str">
        <f t="shared" si="7"/>
        <v>SOUTH PAULDING MALE</v>
      </c>
      <c r="Q11" s="145"/>
    </row>
    <row r="12" spans="1:19" x14ac:dyDescent="0.25">
      <c r="A12" s="149" t="s">
        <v>126</v>
      </c>
      <c r="B12" s="150">
        <v>7.0717592592592594E-3</v>
      </c>
      <c r="C12" s="151">
        <f t="shared" si="0"/>
        <v>6</v>
      </c>
      <c r="D12" s="152">
        <v>8.2937500000000008E-3</v>
      </c>
      <c r="E12" s="151">
        <f t="shared" si="1"/>
        <v>5</v>
      </c>
      <c r="F12" s="153">
        <v>2.5394675925925927E-3</v>
      </c>
      <c r="G12" s="151">
        <f t="shared" si="2"/>
        <v>7</v>
      </c>
      <c r="H12" s="154">
        <v>1.7460648148148147E-3</v>
      </c>
      <c r="I12" s="151">
        <f t="shared" si="3"/>
        <v>5</v>
      </c>
      <c r="J12" s="155">
        <v>1.0627893518518519E-2</v>
      </c>
      <c r="K12" s="156">
        <f t="shared" si="4"/>
        <v>13</v>
      </c>
      <c r="L12" s="157">
        <v>1.282175925925926E-3</v>
      </c>
      <c r="M12" s="151">
        <f t="shared" si="5"/>
        <v>5</v>
      </c>
      <c r="N12" s="158">
        <f t="shared" si="8"/>
        <v>28</v>
      </c>
      <c r="O12" s="151">
        <f t="shared" si="6"/>
        <v>5</v>
      </c>
      <c r="P12" s="159" t="str">
        <f t="shared" si="7"/>
        <v>CARTERSVILLE MALE</v>
      </c>
      <c r="Q12" s="160"/>
    </row>
    <row r="13" spans="1:19" x14ac:dyDescent="0.25">
      <c r="A13" s="149" t="s">
        <v>127</v>
      </c>
      <c r="B13" s="150">
        <v>7.0254629629629634E-3</v>
      </c>
      <c r="C13" s="151">
        <f t="shared" si="0"/>
        <v>5</v>
      </c>
      <c r="D13" s="152">
        <v>8.4193287037037049E-3</v>
      </c>
      <c r="E13" s="151">
        <f t="shared" si="1"/>
        <v>6</v>
      </c>
      <c r="F13" s="153">
        <v>2.2175925925925926E-3</v>
      </c>
      <c r="G13" s="151">
        <f t="shared" si="2"/>
        <v>3</v>
      </c>
      <c r="H13" s="154">
        <v>1.9498842592592595E-3</v>
      </c>
      <c r="I13" s="151">
        <f t="shared" si="3"/>
        <v>7</v>
      </c>
      <c r="J13" s="155">
        <v>1.1457754629629628E-2</v>
      </c>
      <c r="K13" s="156">
        <f t="shared" si="4"/>
        <v>14</v>
      </c>
      <c r="L13" s="161">
        <v>4.1666550925925923E-2</v>
      </c>
      <c r="M13" s="151">
        <f t="shared" si="5"/>
        <v>16</v>
      </c>
      <c r="N13" s="158">
        <f t="shared" si="8"/>
        <v>37</v>
      </c>
      <c r="O13" s="151">
        <f t="shared" si="6"/>
        <v>8</v>
      </c>
      <c r="P13" s="159" t="str">
        <f>IF(A13&lt;&gt;"",A13,"")</f>
        <v>CREEKVIEW MALE 1</v>
      </c>
      <c r="Q13" s="160"/>
    </row>
    <row r="14" spans="1:19" x14ac:dyDescent="0.25">
      <c r="A14" s="149" t="s">
        <v>128</v>
      </c>
      <c r="B14" s="150">
        <v>1.2042824074074074E-2</v>
      </c>
      <c r="C14" s="151">
        <f t="shared" si="0"/>
        <v>17</v>
      </c>
      <c r="D14" s="152">
        <v>1.0641782407407407E-2</v>
      </c>
      <c r="E14" s="151">
        <f t="shared" si="1"/>
        <v>16</v>
      </c>
      <c r="F14" s="153">
        <v>3.036689814814815E-3</v>
      </c>
      <c r="G14" s="151">
        <f t="shared" si="2"/>
        <v>12</v>
      </c>
      <c r="H14" s="154">
        <v>2.4196759259259258E-3</v>
      </c>
      <c r="I14" s="151">
        <f t="shared" si="3"/>
        <v>10</v>
      </c>
      <c r="J14" s="155">
        <v>7.0302314814814811E-3</v>
      </c>
      <c r="K14" s="156">
        <f t="shared" si="4"/>
        <v>7</v>
      </c>
      <c r="L14" s="161">
        <v>4.1666550925925923E-2</v>
      </c>
      <c r="M14" s="151">
        <f t="shared" si="5"/>
        <v>16</v>
      </c>
      <c r="N14" s="158">
        <f t="shared" si="8"/>
        <v>71</v>
      </c>
      <c r="O14" s="151">
        <f t="shared" si="6"/>
        <v>14</v>
      </c>
      <c r="P14" s="159" t="str">
        <f>IF(A14&lt;&gt;"",A14,"")</f>
        <v>CREEKVIEW MALE 2</v>
      </c>
      <c r="Q14" s="160"/>
      <c r="S14" s="165"/>
    </row>
    <row r="15" spans="1:19" x14ac:dyDescent="0.25">
      <c r="A15" s="149" t="s">
        <v>129</v>
      </c>
      <c r="B15" s="150">
        <v>8.6148148148148147E-3</v>
      </c>
      <c r="C15" s="151">
        <f t="shared" si="0"/>
        <v>12</v>
      </c>
      <c r="D15" s="152">
        <v>1.0045949074074073E-2</v>
      </c>
      <c r="E15" s="151">
        <f t="shared" si="1"/>
        <v>13</v>
      </c>
      <c r="F15" s="153">
        <v>2.8952546296296296E-3</v>
      </c>
      <c r="G15" s="151">
        <f t="shared" si="2"/>
        <v>10</v>
      </c>
      <c r="H15" s="154">
        <v>2.7239583333333334E-3</v>
      </c>
      <c r="I15" s="151">
        <f t="shared" si="3"/>
        <v>13</v>
      </c>
      <c r="J15" s="155">
        <v>8.4248842592592587E-3</v>
      </c>
      <c r="K15" s="156">
        <f t="shared" si="4"/>
        <v>11</v>
      </c>
      <c r="L15" s="157">
        <v>2.0486111111111113E-3</v>
      </c>
      <c r="M15" s="151">
        <f t="shared" si="5"/>
        <v>9</v>
      </c>
      <c r="N15" s="158">
        <f t="shared" si="8"/>
        <v>57</v>
      </c>
      <c r="O15" s="151">
        <f t="shared" si="6"/>
        <v>11</v>
      </c>
      <c r="P15" s="159" t="str">
        <f t="shared" si="7"/>
        <v>DAWSON COUNTY MALE</v>
      </c>
      <c r="Q15" s="160"/>
    </row>
    <row r="16" spans="1:19" x14ac:dyDescent="0.25">
      <c r="A16" s="149" t="s">
        <v>130</v>
      </c>
      <c r="B16" s="150">
        <v>1.0856481481481481E-2</v>
      </c>
      <c r="C16" s="151">
        <f t="shared" si="0"/>
        <v>15</v>
      </c>
      <c r="D16" s="152">
        <v>1.0210069444444445E-2</v>
      </c>
      <c r="E16" s="151">
        <f t="shared" si="1"/>
        <v>15</v>
      </c>
      <c r="F16" s="153">
        <v>3.46875E-3</v>
      </c>
      <c r="G16" s="151">
        <f t="shared" si="2"/>
        <v>15</v>
      </c>
      <c r="H16" s="154">
        <v>3.3105324074074074E-3</v>
      </c>
      <c r="I16" s="151">
        <f t="shared" si="3"/>
        <v>16</v>
      </c>
      <c r="J16" s="187">
        <v>4.1666550925925923E-2</v>
      </c>
      <c r="K16" s="156">
        <f t="shared" si="4"/>
        <v>16</v>
      </c>
      <c r="L16" s="157">
        <v>1.869560185185185E-3</v>
      </c>
      <c r="M16" s="151">
        <f t="shared" si="5"/>
        <v>8</v>
      </c>
      <c r="N16" s="158">
        <f t="shared" si="8"/>
        <v>69</v>
      </c>
      <c r="O16" s="151">
        <f t="shared" si="6"/>
        <v>13</v>
      </c>
      <c r="P16" s="159" t="str">
        <f t="shared" si="7"/>
        <v>EAST PAULDING MALE</v>
      </c>
      <c r="Q16" s="160"/>
    </row>
    <row r="17" spans="1:19" x14ac:dyDescent="0.25">
      <c r="A17" s="149" t="s">
        <v>131</v>
      </c>
      <c r="B17" s="150">
        <v>8.2975694444444442E-3</v>
      </c>
      <c r="C17" s="151">
        <f t="shared" si="0"/>
        <v>10</v>
      </c>
      <c r="D17" s="152">
        <v>9.0358796296296298E-3</v>
      </c>
      <c r="E17" s="151">
        <f t="shared" si="1"/>
        <v>9</v>
      </c>
      <c r="F17" s="153">
        <v>2.8666666666666667E-3</v>
      </c>
      <c r="G17" s="151">
        <f t="shared" si="2"/>
        <v>9</v>
      </c>
      <c r="H17" s="154">
        <v>1.8564814814814815E-3</v>
      </c>
      <c r="I17" s="151">
        <f t="shared" si="3"/>
        <v>6</v>
      </c>
      <c r="J17" s="155">
        <v>7.1440972222222218E-3</v>
      </c>
      <c r="K17" s="156">
        <f t="shared" si="4"/>
        <v>8</v>
      </c>
      <c r="L17" s="157">
        <v>2.613657407407407E-3</v>
      </c>
      <c r="M17" s="151">
        <f t="shared" si="5"/>
        <v>12</v>
      </c>
      <c r="N17" s="158">
        <f t="shared" si="8"/>
        <v>46</v>
      </c>
      <c r="O17" s="151">
        <f t="shared" si="6"/>
        <v>9</v>
      </c>
      <c r="P17" s="159" t="str">
        <f t="shared" si="7"/>
        <v>EMPOWER CCC MALE 1</v>
      </c>
      <c r="Q17" s="160"/>
    </row>
    <row r="18" spans="1:19" x14ac:dyDescent="0.25">
      <c r="A18" s="149" t="s">
        <v>132</v>
      </c>
      <c r="B18" s="150">
        <v>8.5313657407407404E-3</v>
      </c>
      <c r="C18" s="151">
        <f t="shared" si="0"/>
        <v>11</v>
      </c>
      <c r="D18" s="152">
        <v>1.0650694444444444E-2</v>
      </c>
      <c r="E18" s="151">
        <f t="shared" si="1"/>
        <v>17</v>
      </c>
      <c r="F18" s="153">
        <v>3.6259259259259252E-3</v>
      </c>
      <c r="G18" s="151">
        <f t="shared" si="2"/>
        <v>16</v>
      </c>
      <c r="H18" s="154">
        <v>2.6891203703703708E-3</v>
      </c>
      <c r="I18" s="151">
        <f t="shared" si="3"/>
        <v>12</v>
      </c>
      <c r="J18" s="155">
        <v>1.0141782407407407E-2</v>
      </c>
      <c r="K18" s="156">
        <f t="shared" si="4"/>
        <v>12</v>
      </c>
      <c r="L18" s="157">
        <v>5.0241898148148147E-3</v>
      </c>
      <c r="M18" s="151">
        <f t="shared" si="5"/>
        <v>15</v>
      </c>
      <c r="N18" s="158">
        <f t="shared" si="8"/>
        <v>71</v>
      </c>
      <c r="O18" s="151">
        <f t="shared" si="6"/>
        <v>14</v>
      </c>
      <c r="P18" s="159" t="str">
        <f t="shared" si="7"/>
        <v>EMPOWER CCC MALE 2</v>
      </c>
      <c r="Q18" s="160"/>
    </row>
    <row r="19" spans="1:19" x14ac:dyDescent="0.25">
      <c r="A19" s="149" t="s">
        <v>133</v>
      </c>
      <c r="B19" s="150">
        <v>7.165625000000001E-3</v>
      </c>
      <c r="C19" s="151">
        <f t="shared" si="0"/>
        <v>7</v>
      </c>
      <c r="D19" s="152">
        <v>8.5016203703703695E-3</v>
      </c>
      <c r="E19" s="151">
        <f t="shared" si="1"/>
        <v>7</v>
      </c>
      <c r="F19" s="153">
        <v>2.5350694444444444E-3</v>
      </c>
      <c r="G19" s="151">
        <f t="shared" si="2"/>
        <v>6</v>
      </c>
      <c r="H19" s="154">
        <v>2.3453703703703705E-3</v>
      </c>
      <c r="I19" s="151">
        <f t="shared" si="3"/>
        <v>9</v>
      </c>
      <c r="J19" s="155">
        <v>4.4350694444444446E-3</v>
      </c>
      <c r="K19" s="156">
        <f t="shared" si="4"/>
        <v>3</v>
      </c>
      <c r="L19" s="157">
        <v>1.3950231481481481E-3</v>
      </c>
      <c r="M19" s="151">
        <f t="shared" si="5"/>
        <v>7</v>
      </c>
      <c r="N19" s="158">
        <f t="shared" si="8"/>
        <v>36</v>
      </c>
      <c r="O19" s="151">
        <f t="shared" si="6"/>
        <v>6</v>
      </c>
      <c r="P19" s="159" t="str">
        <f t="shared" si="7"/>
        <v>GMC MALE</v>
      </c>
      <c r="Q19" s="160"/>
    </row>
    <row r="20" spans="1:19" x14ac:dyDescent="0.25">
      <c r="A20" s="149" t="s">
        <v>134</v>
      </c>
      <c r="B20" s="150">
        <v>9.018402777777778E-3</v>
      </c>
      <c r="C20" s="151">
        <f t="shared" si="0"/>
        <v>13</v>
      </c>
      <c r="D20" s="152">
        <v>9.1298611111111112E-3</v>
      </c>
      <c r="E20" s="151">
        <f t="shared" si="1"/>
        <v>10</v>
      </c>
      <c r="F20" s="153">
        <v>3.1561342592592591E-3</v>
      </c>
      <c r="G20" s="151">
        <f t="shared" si="2"/>
        <v>13</v>
      </c>
      <c r="H20" s="154">
        <v>2.9828703703703705E-3</v>
      </c>
      <c r="I20" s="151">
        <f t="shared" si="3"/>
        <v>14</v>
      </c>
      <c r="J20" s="155">
        <v>7.3726851851851861E-3</v>
      </c>
      <c r="K20" s="156">
        <f t="shared" si="4"/>
        <v>9</v>
      </c>
      <c r="L20" s="157">
        <v>2.3234953703703703E-3</v>
      </c>
      <c r="M20" s="151">
        <f t="shared" si="5"/>
        <v>10</v>
      </c>
      <c r="N20" s="158">
        <f t="shared" si="8"/>
        <v>60</v>
      </c>
      <c r="O20" s="151">
        <f t="shared" si="6"/>
        <v>12</v>
      </c>
      <c r="P20" s="159" t="str">
        <f t="shared" si="7"/>
        <v>TRI-CITIES MALE</v>
      </c>
      <c r="Q20" s="160"/>
    </row>
    <row r="21" spans="1:19" x14ac:dyDescent="0.25">
      <c r="A21" s="162"/>
      <c r="B21" s="150"/>
      <c r="C21" s="151" t="str">
        <f t="shared" si="0"/>
        <v/>
      </c>
      <c r="D21" s="152"/>
      <c r="E21" s="151" t="str">
        <f t="shared" si="1"/>
        <v/>
      </c>
      <c r="F21" s="153"/>
      <c r="G21" s="151" t="str">
        <f t="shared" si="2"/>
        <v/>
      </c>
      <c r="H21" s="154"/>
      <c r="I21" s="151" t="str">
        <f t="shared" si="3"/>
        <v/>
      </c>
      <c r="J21" s="155"/>
      <c r="K21" s="156" t="str">
        <f t="shared" si="4"/>
        <v/>
      </c>
      <c r="L21" s="157"/>
      <c r="M21" s="151" t="str">
        <f t="shared" si="5"/>
        <v/>
      </c>
      <c r="N21" s="158"/>
      <c r="O21" s="151" t="str">
        <f t="shared" si="6"/>
        <v/>
      </c>
      <c r="P21" s="159" t="str">
        <f t="shared" si="7"/>
        <v/>
      </c>
      <c r="Q21" s="160"/>
      <c r="S21" s="165"/>
    </row>
    <row r="22" spans="1:19" x14ac:dyDescent="0.25">
      <c r="A22" s="135" t="s">
        <v>92</v>
      </c>
      <c r="B22" s="171"/>
    </row>
    <row r="23" spans="1:19" x14ac:dyDescent="0.25">
      <c r="A23" s="170" t="s">
        <v>93</v>
      </c>
      <c r="B23" s="174"/>
    </row>
    <row r="24" spans="1:19" x14ac:dyDescent="0.25">
      <c r="A24" s="173" t="s">
        <v>94</v>
      </c>
      <c r="B24" s="171"/>
    </row>
    <row r="25" spans="1:19" x14ac:dyDescent="0.25">
      <c r="A25" s="175" t="s">
        <v>95</v>
      </c>
    </row>
    <row r="26" spans="1:19" ht="15.75" customHeight="1" x14ac:dyDescent="0.25">
      <c r="A26" s="176" t="s">
        <v>96</v>
      </c>
      <c r="B26" s="174"/>
    </row>
    <row r="27" spans="1:19" x14ac:dyDescent="0.25">
      <c r="A27" s="210" t="s">
        <v>97</v>
      </c>
      <c r="B27" s="171"/>
    </row>
    <row r="28" spans="1:19" x14ac:dyDescent="0.25">
      <c r="A28" s="210"/>
    </row>
    <row r="29" spans="1:19" x14ac:dyDescent="0.25">
      <c r="A29" s="210"/>
    </row>
    <row r="30" spans="1:19" x14ac:dyDescent="0.25">
      <c r="A30" s="210"/>
    </row>
    <row r="31" spans="1:19" x14ac:dyDescent="0.25">
      <c r="A31" s="210"/>
    </row>
  </sheetData>
  <sheetProtection selectLockedCells="1"/>
  <mergeCells count="2">
    <mergeCell ref="B1:L1"/>
    <mergeCell ref="A27:A31"/>
  </mergeCells>
  <conditionalFormatting sqref="C3:C21">
    <cfRule type="duplicateValues" dxfId="6" priority="7"/>
  </conditionalFormatting>
  <conditionalFormatting sqref="E3:E21">
    <cfRule type="duplicateValues" dxfId="5" priority="6"/>
  </conditionalFormatting>
  <conditionalFormatting sqref="G3:G21">
    <cfRule type="duplicateValues" dxfId="4" priority="5"/>
  </conditionalFormatting>
  <conditionalFormatting sqref="K3:K21">
    <cfRule type="duplicateValues" dxfId="3" priority="4"/>
  </conditionalFormatting>
  <conditionalFormatting sqref="M3:M21">
    <cfRule type="duplicateValues" dxfId="2" priority="3"/>
  </conditionalFormatting>
  <conditionalFormatting sqref="N3:N21">
    <cfRule type="duplicateValues" dxfId="1" priority="2"/>
  </conditionalFormatting>
  <conditionalFormatting sqref="O3:O21">
    <cfRule type="duplicateValues" dxfId="0" priority="1"/>
  </conditionalFormatting>
  <pageMargins left="0.25" right="0.25" top="0.75" bottom="0.75" header="0.3" footer="0.3"/>
  <pageSetup scale="55" orientation="landscape" verticalDpi="599" r:id="rId1"/>
  <headerFooter alignWithMargins="0">
    <oddHeader>&amp;C&amp;"Arial,Bold"&amp;12Spartan Raider Challenge Results (Male - Final)
South Paulding High School
10/7/2023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abSelected="1" showRuler="0" view="pageBreakPreview" topLeftCell="A7" zoomScale="72" zoomScaleNormal="100" zoomScaleSheetLayoutView="55" workbookViewId="0">
      <selection activeCell="K16" sqref="K16"/>
    </sheetView>
  </sheetViews>
  <sheetFormatPr defaultColWidth="8.85546875" defaultRowHeight="28.5" customHeight="1" x14ac:dyDescent="0.25"/>
  <cols>
    <col min="1" max="1" width="6.140625" style="188" customWidth="1"/>
    <col min="2" max="2" width="41" style="188" customWidth="1"/>
    <col min="3" max="3" width="5.85546875" style="188" customWidth="1"/>
    <col min="4" max="4" width="41" style="188" customWidth="1"/>
    <col min="5" max="5" width="5.85546875" style="188" customWidth="1"/>
    <col min="6" max="6" width="41" style="188" customWidth="1"/>
    <col min="7" max="16384" width="8.85546875" style="188"/>
  </cols>
  <sheetData>
    <row r="1" spans="1:6" ht="351.75" customHeight="1" x14ac:dyDescent="0.25">
      <c r="A1" s="213" t="s">
        <v>135</v>
      </c>
      <c r="B1" s="213"/>
      <c r="C1" s="213"/>
      <c r="D1" s="213"/>
      <c r="E1" s="213"/>
      <c r="F1" s="213"/>
    </row>
    <row r="2" spans="1:6" ht="28.5" customHeight="1" x14ac:dyDescent="0.25">
      <c r="A2" s="219" t="s">
        <v>136</v>
      </c>
      <c r="B2" s="219"/>
      <c r="C2" s="219"/>
      <c r="D2" s="219"/>
      <c r="E2" s="219"/>
      <c r="F2" s="219"/>
    </row>
    <row r="3" spans="1:6" ht="28.5" customHeight="1" x14ac:dyDescent="0.25">
      <c r="A3" s="220" t="s">
        <v>137</v>
      </c>
      <c r="B3" s="212"/>
      <c r="C3" s="212" t="s">
        <v>138</v>
      </c>
      <c r="D3" s="212"/>
      <c r="E3" s="212" t="s">
        <v>139</v>
      </c>
      <c r="F3" s="212"/>
    </row>
    <row r="4" spans="1:6" ht="28.5" customHeight="1" x14ac:dyDescent="0.25">
      <c r="A4" s="221" t="str">
        <f>'SP Female'!B2</f>
        <v>Team Run</v>
      </c>
      <c r="B4" s="221"/>
      <c r="C4" s="221" t="str">
        <f>'SP Mix'!B2</f>
        <v>Team Run</v>
      </c>
      <c r="D4" s="221"/>
      <c r="E4" s="221" t="str">
        <f>'SP Male'!B2</f>
        <v>Team Run</v>
      </c>
      <c r="F4" s="221"/>
    </row>
    <row r="5" spans="1:6" ht="28.5" customHeight="1" x14ac:dyDescent="0.25">
      <c r="A5" s="189">
        <v>3</v>
      </c>
      <c r="B5" s="190" t="str">
        <f>VLOOKUP($A5,'SP Female'!$C:$Q,14,FALSE)</f>
        <v>SOUTH COBB FEMALE 2</v>
      </c>
      <c r="C5" s="189">
        <v>3</v>
      </c>
      <c r="D5" s="190" t="str">
        <f>VLOOKUP($A5,'SP Mix'!$C:$Q,14,FALSE)</f>
        <v>NORTH FORSYTH MIXED</v>
      </c>
      <c r="E5" s="189">
        <v>3</v>
      </c>
      <c r="F5" s="190" t="str">
        <f>VLOOKUP($A5,'SP Male'!$C:$Q,14,FALSE)</f>
        <v>NORTH PAULDING MALE</v>
      </c>
    </row>
    <row r="6" spans="1:6" ht="28.5" customHeight="1" x14ac:dyDescent="0.25">
      <c r="A6" s="189">
        <v>2</v>
      </c>
      <c r="B6" s="190" t="str">
        <f>VLOOKUP($A6,'SP Female'!$C:$Q,14,FALSE)</f>
        <v>OSBORNE FEMALE</v>
      </c>
      <c r="C6" s="189">
        <v>2</v>
      </c>
      <c r="D6" s="190" t="str">
        <f>VLOOKUP($A6,'SP Mix'!$C:$Q,14,FALSE)</f>
        <v>GMC MIXED</v>
      </c>
      <c r="E6" s="189">
        <v>2</v>
      </c>
      <c r="F6" s="190" t="str">
        <f>VLOOKUP($A6,'SP Male'!$C:$Q,14,FALSE)</f>
        <v>OSBORNE MALE</v>
      </c>
    </row>
    <row r="7" spans="1:6" ht="28.5" customHeight="1" x14ac:dyDescent="0.25">
      <c r="A7" s="189">
        <v>1</v>
      </c>
      <c r="B7" s="190" t="str">
        <f>VLOOKUP($A7,'SP Female'!$C:$Q,14,FALSE)</f>
        <v>CAMPBELL FEMALE</v>
      </c>
      <c r="C7" s="189">
        <v>1</v>
      </c>
      <c r="D7" s="190" t="str">
        <f>VLOOKUP($A7,'SP Mix'!$C:$Q,14,FALSE)</f>
        <v>NORTH PAULDING MIXED</v>
      </c>
      <c r="E7" s="189">
        <v>1</v>
      </c>
      <c r="F7" s="190" t="str">
        <f>VLOOKUP($A7,'SP Male'!$C:$Q,14,FALSE)</f>
        <v>SOUTH PAULDING MALE</v>
      </c>
    </row>
    <row r="8" spans="1:6" ht="28.5" customHeight="1" x14ac:dyDescent="0.25">
      <c r="A8" s="217" t="str">
        <f>'SP Female'!D2</f>
        <v>Weighted Relay</v>
      </c>
      <c r="B8" s="217"/>
      <c r="C8" s="217" t="str">
        <f>'SP Mix'!D2</f>
        <v>Weighted Relay</v>
      </c>
      <c r="D8" s="217"/>
      <c r="E8" s="217" t="str">
        <f>'SP Male'!D2</f>
        <v>Weighted Relay</v>
      </c>
      <c r="F8" s="217"/>
    </row>
    <row r="9" spans="1:6" ht="28.5" customHeight="1" x14ac:dyDescent="0.25">
      <c r="A9" s="189">
        <v>3</v>
      </c>
      <c r="B9" s="190" t="str">
        <f>VLOOKUP($A9,'SP Female'!$E:$Q,12,FALSE)</f>
        <v>GMC FEMALE</v>
      </c>
      <c r="C9" s="189">
        <v>3</v>
      </c>
      <c r="D9" s="190" t="str">
        <f>VLOOKUP($A9,'SP Mix'!$E:$Q,12,FALSE)</f>
        <v>ALEXANDER MIXED</v>
      </c>
      <c r="E9" s="189">
        <v>3</v>
      </c>
      <c r="F9" s="190" t="str">
        <f>VLOOKUP($A9,'SP Male'!$E:$Q,12,FALSE)</f>
        <v>NORTH PAULDING MALE</v>
      </c>
    </row>
    <row r="10" spans="1:6" ht="28.5" customHeight="1" x14ac:dyDescent="0.25">
      <c r="A10" s="189">
        <v>2</v>
      </c>
      <c r="B10" s="190" t="str">
        <f>VLOOKUP($A10,'SP Female'!$E:$Q,12,FALSE)</f>
        <v>OSBORNE FEMALE</v>
      </c>
      <c r="C10" s="189">
        <v>2</v>
      </c>
      <c r="D10" s="190" t="str">
        <f>VLOOKUP($A10,'SP Mix'!$E:$Q,12,FALSE)</f>
        <v>PAULDING COUNTY MIXED 1</v>
      </c>
      <c r="E10" s="189">
        <v>2</v>
      </c>
      <c r="F10" s="190" t="str">
        <f>VLOOKUP($A10,'SP Male'!$E:$Q,12,FALSE)</f>
        <v>CAMPBELL MALE</v>
      </c>
    </row>
    <row r="11" spans="1:6" ht="28.5" customHeight="1" x14ac:dyDescent="0.25">
      <c r="A11" s="189">
        <v>1</v>
      </c>
      <c r="B11" s="190" t="str">
        <f>VLOOKUP($A11,'SP Female'!$E:$Q,12,FALSE)</f>
        <v>CAMPBELL FEMALE</v>
      </c>
      <c r="C11" s="189">
        <v>1</v>
      </c>
      <c r="D11" s="190" t="str">
        <f>VLOOKUP($A11,'SP Mix'!$E:$Q,12,FALSE)</f>
        <v>GMC MIXED</v>
      </c>
      <c r="E11" s="189">
        <v>1</v>
      </c>
      <c r="F11" s="190" t="str">
        <f>VLOOKUP($A11,'SP Male'!$E:$Q,12,FALSE)</f>
        <v>OSBORNE MALE</v>
      </c>
    </row>
    <row r="12" spans="1:6" ht="28.5" customHeight="1" x14ac:dyDescent="0.25">
      <c r="A12" s="218" t="str">
        <f>'SP Female'!F2</f>
        <v>RFT</v>
      </c>
      <c r="B12" s="218"/>
      <c r="C12" s="218" t="str">
        <f>'SP Mix'!F2</f>
        <v>RFT</v>
      </c>
      <c r="D12" s="218"/>
      <c r="E12" s="218" t="str">
        <f>'SP Male'!F2</f>
        <v>RFT</v>
      </c>
      <c r="F12" s="218"/>
    </row>
    <row r="13" spans="1:6" ht="28.5" customHeight="1" x14ac:dyDescent="0.25">
      <c r="A13" s="189">
        <v>3</v>
      </c>
      <c r="B13" s="190" t="str">
        <f>VLOOKUP($A13,'SP Female'!$G:$Q,10,FALSE)</f>
        <v>GMC FEMALE</v>
      </c>
      <c r="C13" s="189">
        <v>3</v>
      </c>
      <c r="D13" s="190" t="str">
        <f>VLOOKUP($A13,'SP Mix'!$G:$Q,10,FALSE)</f>
        <v>ALEXANDER MIXED</v>
      </c>
      <c r="E13" s="189">
        <v>3</v>
      </c>
      <c r="F13" s="190" t="str">
        <f>VLOOKUP($A13,'SP Male'!$G:$Q,10,FALSE)</f>
        <v>CREEKVIEW MALE 1</v>
      </c>
    </row>
    <row r="14" spans="1:6" ht="28.5" customHeight="1" x14ac:dyDescent="0.25">
      <c r="A14" s="189">
        <v>2</v>
      </c>
      <c r="B14" s="190" t="str">
        <f>VLOOKUP($A14,'SP Female'!$G:$Q,10,FALSE)</f>
        <v>OSBORNE FEMALE</v>
      </c>
      <c r="C14" s="189">
        <v>2</v>
      </c>
      <c r="D14" s="190" t="str">
        <f>VLOOKUP($A14,'SP Mix'!$G:$Q,10,FALSE)</f>
        <v>PAULDING COUNTY MIXED 1</v>
      </c>
      <c r="E14" s="189">
        <v>2</v>
      </c>
      <c r="F14" s="190" t="str">
        <f>VLOOKUP($A14,'SP Male'!$G:$Q,10,FALSE)</f>
        <v>CAMPBELL MALE</v>
      </c>
    </row>
    <row r="15" spans="1:6" ht="28.5" customHeight="1" x14ac:dyDescent="0.25">
      <c r="A15" s="189">
        <v>1</v>
      </c>
      <c r="B15" s="190" t="str">
        <f>VLOOKUP($A15,'SP Female'!$G:$Q,10,FALSE)</f>
        <v>CAMPBELL FEMALE</v>
      </c>
      <c r="C15" s="189">
        <v>1</v>
      </c>
      <c r="D15" s="190" t="str">
        <f>VLOOKUP($A15,'SP Mix'!$G:$Q,10,FALSE)</f>
        <v>GMC MIXED</v>
      </c>
      <c r="E15" s="189">
        <v>1</v>
      </c>
      <c r="F15" s="190" t="str">
        <f>VLOOKUP($A15,'SP Male'!$G:$Q,10,FALSE)</f>
        <v>OSBORNE MALE</v>
      </c>
    </row>
    <row r="16" spans="1:6" ht="28.5" customHeight="1" x14ac:dyDescent="0.25">
      <c r="A16" s="216" t="str">
        <f>'SP Female'!H2</f>
        <v>Tire Flip</v>
      </c>
      <c r="B16" s="216"/>
      <c r="C16" s="216" t="str">
        <f>'SP Mix'!H2</f>
        <v>Tire Flip</v>
      </c>
      <c r="D16" s="216"/>
      <c r="E16" s="216" t="str">
        <f>'SP Male'!H2</f>
        <v>Tire Flip</v>
      </c>
      <c r="F16" s="216"/>
    </row>
    <row r="17" spans="1:6" ht="28.5" customHeight="1" x14ac:dyDescent="0.25">
      <c r="A17" s="189">
        <v>3</v>
      </c>
      <c r="B17" s="190" t="str">
        <f>VLOOKUP($A17,'SP Female'!$I:$Q,8,FALSE)</f>
        <v>EMPOWER CCC FEMALE</v>
      </c>
      <c r="C17" s="189">
        <v>3</v>
      </c>
      <c r="D17" s="190" t="str">
        <f>VLOOKUP($A17,'SP Mix'!$I:$Q,8,FALSE)</f>
        <v>PAULDING COUNTY MIXED 1</v>
      </c>
      <c r="E17" s="189">
        <v>3</v>
      </c>
      <c r="F17" s="190" t="str">
        <f>VLOOKUP($A17,'SP Male'!$I:$Q,8,FALSE)</f>
        <v>CAMPBELL MALE</v>
      </c>
    </row>
    <row r="18" spans="1:6" ht="28.5" customHeight="1" x14ac:dyDescent="0.25">
      <c r="A18" s="189">
        <v>2</v>
      </c>
      <c r="B18" s="190" t="str">
        <f>VLOOKUP($A18,'SP Female'!$I:$Q,8,FALSE)</f>
        <v>GMC FEMALE</v>
      </c>
      <c r="C18" s="189">
        <v>2</v>
      </c>
      <c r="D18" s="190" t="str">
        <f>VLOOKUP($A18,'SP Mix'!$I:$Q,8,FALSE)</f>
        <v>PEBBLEBROOK MIXED</v>
      </c>
      <c r="E18" s="189">
        <v>2</v>
      </c>
      <c r="F18" s="190" t="str">
        <f>VLOOKUP($A18,'SP Male'!$I:$Q,8,FALSE)</f>
        <v>SOUTH PAULDING MALE</v>
      </c>
    </row>
    <row r="19" spans="1:6" ht="28.5" customHeight="1" x14ac:dyDescent="0.25">
      <c r="A19" s="189">
        <v>1</v>
      </c>
      <c r="B19" s="190" t="str">
        <f>VLOOKUP($A19,'SP Female'!$I:$Q,8,FALSE)</f>
        <v>CAMPBELL FEMALE</v>
      </c>
      <c r="C19" s="189">
        <v>1</v>
      </c>
      <c r="D19" s="190" t="str">
        <f>VLOOKUP($A19,'SP Mix'!$I:$Q,8,FALSE)</f>
        <v>GMC MIXED</v>
      </c>
      <c r="E19" s="189">
        <v>1</v>
      </c>
      <c r="F19" s="190" t="str">
        <f>VLOOKUP($A19,'SP Male'!$I:$Q,8,FALSE)</f>
        <v>OSBORNE MALE</v>
      </c>
    </row>
    <row r="20" spans="1:6" ht="28.5" customHeight="1" x14ac:dyDescent="0.25">
      <c r="A20" s="224" t="str">
        <f>'SP Female'!J2</f>
        <v>CCR *</v>
      </c>
      <c r="B20" s="224"/>
      <c r="C20" s="224" t="str">
        <f>'SP Mix'!J2</f>
        <v>CCR *</v>
      </c>
      <c r="D20" s="224"/>
      <c r="E20" s="224" t="str">
        <f>'SP Male'!J2</f>
        <v>CCR *</v>
      </c>
      <c r="F20" s="224"/>
    </row>
    <row r="21" spans="1:6" ht="28.5" customHeight="1" x14ac:dyDescent="0.25">
      <c r="A21" s="191">
        <v>3</v>
      </c>
      <c r="B21" s="192" t="str">
        <f>VLOOKUP($A21,'SP Female'!$K:$Q,6,FALSE)</f>
        <v>SOUTH COBB FEMALE 2</v>
      </c>
      <c r="C21" s="191">
        <v>3</v>
      </c>
      <c r="D21" s="192" t="str">
        <f>VLOOKUP($A21,'SP Mix'!$K:$Q,6,FALSE)</f>
        <v>NORTH FORSYTH MIXED</v>
      </c>
      <c r="E21" s="191">
        <v>3</v>
      </c>
      <c r="F21" s="192" t="str">
        <f>VLOOKUP($A21,'SP Male'!$K:$Q,6,FALSE)</f>
        <v>GMC MALE</v>
      </c>
    </row>
    <row r="22" spans="1:6" ht="28.5" customHeight="1" x14ac:dyDescent="0.25">
      <c r="A22" s="191">
        <v>2</v>
      </c>
      <c r="B22" s="192" t="str">
        <f>VLOOKUP($A22,'SP Female'!$K:$Q,6,FALSE)</f>
        <v>GMC FEMALE</v>
      </c>
      <c r="C22" s="191">
        <v>2</v>
      </c>
      <c r="D22" s="192" t="str">
        <f>VLOOKUP($A22,'SP Mix'!$K:$Q,6,FALSE)</f>
        <v>NORTH PAULDING MIXED</v>
      </c>
      <c r="E22" s="191">
        <v>2</v>
      </c>
      <c r="F22" s="192" t="str">
        <f>VLOOKUP($A22,'SP Male'!$K:$Q,6,FALSE)</f>
        <v>OSBORNE MALE</v>
      </c>
    </row>
    <row r="23" spans="1:6" ht="28.5" customHeight="1" x14ac:dyDescent="0.25">
      <c r="A23" s="191">
        <v>1</v>
      </c>
      <c r="B23" s="192" t="str">
        <f>VLOOKUP($A23,'SP Female'!$K:$Q,6,FALSE)</f>
        <v>OSBORNE FEMALE</v>
      </c>
      <c r="C23" s="191">
        <v>1</v>
      </c>
      <c r="D23" s="192" t="str">
        <f>VLOOKUP($A23,'SP Mix'!$K:$Q,6,FALSE)</f>
        <v>GMC MIXED</v>
      </c>
      <c r="E23" s="191">
        <v>1</v>
      </c>
      <c r="F23" s="192" t="str">
        <f>VLOOKUP($A23,'SP Male'!$K:$Q,6,FALSE)</f>
        <v>SOUTH PAULDING MALE</v>
      </c>
    </row>
    <row r="24" spans="1:6" ht="28.5" customHeight="1" x14ac:dyDescent="0.25">
      <c r="A24" s="214" t="str">
        <f>'SP Female'!L2</f>
        <v>Rope Bridge</v>
      </c>
      <c r="B24" s="214"/>
      <c r="C24" s="214" t="str">
        <f>'SP Mix'!L2</f>
        <v>Rope Bridge</v>
      </c>
      <c r="D24" s="214"/>
      <c r="E24" s="214" t="str">
        <f>'SP Male'!L2</f>
        <v>Rope Bridge</v>
      </c>
      <c r="F24" s="214"/>
    </row>
    <row r="25" spans="1:6" ht="28.5" customHeight="1" x14ac:dyDescent="0.25">
      <c r="A25" s="189">
        <v>3</v>
      </c>
      <c r="B25" s="190" t="str">
        <f>VLOOKUP($A25,'SP Female'!$M:$Q,4,FALSE)</f>
        <v>CAMPBELL FEMALE</v>
      </c>
      <c r="C25" s="189">
        <v>3</v>
      </c>
      <c r="D25" s="190" t="str">
        <f>VLOOKUP($A25,'SP Mix'!$M:$Q,4,FALSE)</f>
        <v>ALEXANDER MIXED</v>
      </c>
      <c r="E25" s="189">
        <v>3</v>
      </c>
      <c r="F25" s="190" t="str">
        <f>VLOOKUP($A25,'SP Male'!$M:$Q,4,FALSE)</f>
        <v>NORTH PAULDING MALE</v>
      </c>
    </row>
    <row r="26" spans="1:6" ht="28.5" customHeight="1" x14ac:dyDescent="0.25">
      <c r="A26" s="189">
        <v>2</v>
      </c>
      <c r="B26" s="190" t="str">
        <f>VLOOKUP($A26,'SP Female'!$M:$Q,4,FALSE)</f>
        <v>GMC FEMALE</v>
      </c>
      <c r="C26" s="189">
        <v>2</v>
      </c>
      <c r="D26" s="190" t="str">
        <f>VLOOKUP($A26,'SP Mix'!$M:$Q,4,FALSE)</f>
        <v>SOUTH PAULDING MIXED</v>
      </c>
      <c r="E26" s="189">
        <v>2</v>
      </c>
      <c r="F26" s="190" t="str">
        <f>VLOOKUP($A26,'SP Male'!$M:$Q,4,FALSE)</f>
        <v>SOUTH PAULDING MALE</v>
      </c>
    </row>
    <row r="27" spans="1:6" ht="28.5" customHeight="1" x14ac:dyDescent="0.25">
      <c r="A27" s="189">
        <v>1</v>
      </c>
      <c r="B27" s="190" t="str">
        <f>VLOOKUP($A27,'SP Female'!$M:$Q,4,FALSE)</f>
        <v>OSBORNE FEMALE</v>
      </c>
      <c r="C27" s="189">
        <v>1</v>
      </c>
      <c r="D27" s="190" t="str">
        <f>VLOOKUP($A27,'SP Mix'!$M:$Q,4,FALSE)</f>
        <v>PAULDING COUNTY MIXED 1</v>
      </c>
      <c r="E27" s="189">
        <v>1</v>
      </c>
      <c r="F27" s="190" t="str">
        <f>VLOOKUP($A27,'SP Male'!$M:$Q,4,FALSE)</f>
        <v>OSBORNE MALE</v>
      </c>
    </row>
    <row r="28" spans="1:6" ht="28.5" customHeight="1" x14ac:dyDescent="0.25">
      <c r="A28" s="215" t="s">
        <v>140</v>
      </c>
      <c r="B28" s="215"/>
      <c r="C28" s="215"/>
      <c r="D28" s="215"/>
      <c r="E28" s="215"/>
      <c r="F28" s="215"/>
    </row>
    <row r="29" spans="1:6" ht="28.5" customHeight="1" x14ac:dyDescent="0.25">
      <c r="A29" s="212" t="s">
        <v>137</v>
      </c>
      <c r="B29" s="212"/>
      <c r="C29" s="212" t="s">
        <v>138</v>
      </c>
      <c r="D29" s="212"/>
      <c r="E29" s="212" t="s">
        <v>139</v>
      </c>
      <c r="F29" s="212"/>
    </row>
    <row r="30" spans="1:6" ht="28.5" customHeight="1" x14ac:dyDescent="0.25">
      <c r="A30" s="189">
        <v>3</v>
      </c>
      <c r="B30" s="190" t="str">
        <f>VLOOKUP($A30,'SP Female'!$O:$Q,2,FALSE)</f>
        <v>GMC FEMALE</v>
      </c>
      <c r="C30" s="189">
        <v>3</v>
      </c>
      <c r="D30" s="190" t="str">
        <f>VLOOKUP($A30,'SP Mix'!$O:$Q,2,FALSE)</f>
        <v>NORTH PAULDING MIXED</v>
      </c>
      <c r="E30" s="189">
        <v>3</v>
      </c>
      <c r="F30" s="190" t="str">
        <f>VLOOKUP($A30,'SP Male'!$O:$Q,2,FALSE)</f>
        <v>CAMPBELL MALE</v>
      </c>
    </row>
    <row r="31" spans="1:6" ht="28.5" customHeight="1" x14ac:dyDescent="0.25">
      <c r="A31" s="189">
        <v>2</v>
      </c>
      <c r="B31" s="190" t="str">
        <f>VLOOKUP($A31,'SP Female'!$O:$Q,2,FALSE)</f>
        <v>OSBORNE FEMALE</v>
      </c>
      <c r="C31" s="189">
        <v>2</v>
      </c>
      <c r="D31" s="190" t="str">
        <f>VLOOKUP($A31,'SP Mix'!$O:$Q,2,FALSE)</f>
        <v>PAULDING COUNTY MIXED 1</v>
      </c>
      <c r="E31" s="189">
        <v>2</v>
      </c>
      <c r="F31" s="190" t="str">
        <f>VLOOKUP($A31,'SP Male'!$O:$Q,2,FALSE)</f>
        <v>SOUTH PAULDING MALE</v>
      </c>
    </row>
    <row r="32" spans="1:6" ht="28.5" customHeight="1" x14ac:dyDescent="0.25">
      <c r="A32" s="189">
        <v>1</v>
      </c>
      <c r="B32" s="190" t="str">
        <f>VLOOKUP($A32,'SP Female'!$O:$Q,2,FALSE)</f>
        <v>CAMPBELL FEMALE</v>
      </c>
      <c r="C32" s="189">
        <v>1</v>
      </c>
      <c r="D32" s="190" t="str">
        <f>VLOOKUP($A32,'SP Mix'!$O:$Q,2,FALSE)</f>
        <v>GMC MIXED</v>
      </c>
      <c r="E32" s="189">
        <v>1</v>
      </c>
      <c r="F32" s="190" t="str">
        <f>VLOOKUP($A32,'SP Male'!$O:$Q,2,FALSE)</f>
        <v>OSBORNE MALE</v>
      </c>
    </row>
    <row r="33" spans="1:6" ht="28.5" customHeight="1" x14ac:dyDescent="0.25">
      <c r="A33" s="211" t="s">
        <v>141</v>
      </c>
      <c r="B33" s="211"/>
      <c r="C33" s="211"/>
      <c r="D33" s="211"/>
      <c r="E33" s="211"/>
      <c r="F33" s="211"/>
    </row>
    <row r="34" spans="1:6" ht="28.5" customHeight="1" x14ac:dyDescent="0.25">
      <c r="A34" s="212" t="s">
        <v>137</v>
      </c>
      <c r="B34" s="212"/>
      <c r="C34" s="212" t="s">
        <v>138</v>
      </c>
      <c r="D34" s="212"/>
      <c r="E34" s="212" t="s">
        <v>139</v>
      </c>
      <c r="F34" s="212"/>
    </row>
    <row r="35" spans="1:6" ht="28.5" customHeight="1" x14ac:dyDescent="0.25">
      <c r="A35" s="189">
        <v>3</v>
      </c>
      <c r="B35" s="190"/>
      <c r="C35" s="189">
        <v>3</v>
      </c>
      <c r="D35" s="190"/>
      <c r="E35" s="189">
        <v>3</v>
      </c>
      <c r="F35" s="190"/>
    </row>
    <row r="36" spans="1:6" ht="28.5" customHeight="1" x14ac:dyDescent="0.25">
      <c r="A36" s="189">
        <v>2</v>
      </c>
      <c r="B36" s="190"/>
      <c r="C36" s="189">
        <v>2</v>
      </c>
      <c r="D36" s="190"/>
      <c r="E36" s="189">
        <v>2</v>
      </c>
      <c r="F36" s="190"/>
    </row>
    <row r="37" spans="1:6" ht="28.5" customHeight="1" x14ac:dyDescent="0.25">
      <c r="A37" s="189">
        <v>1</v>
      </c>
      <c r="B37" s="190"/>
      <c r="C37" s="189">
        <v>1</v>
      </c>
      <c r="D37" s="190"/>
      <c r="E37" s="189">
        <v>1</v>
      </c>
      <c r="F37" s="190"/>
    </row>
    <row r="38" spans="1:6" ht="126.75" customHeight="1" x14ac:dyDescent="0.25">
      <c r="A38" s="213" t="s">
        <v>142</v>
      </c>
      <c r="B38" s="213"/>
      <c r="C38" s="213"/>
      <c r="D38" s="213"/>
      <c r="E38" s="213"/>
      <c r="F38" s="213"/>
    </row>
  </sheetData>
  <mergeCells count="32">
    <mergeCell ref="A4:B4"/>
    <mergeCell ref="C4:D4"/>
    <mergeCell ref="E4:F4"/>
    <mergeCell ref="A1:F1"/>
    <mergeCell ref="A2:F2"/>
    <mergeCell ref="A3:B3"/>
    <mergeCell ref="C3:D3"/>
    <mergeCell ref="E3:F3"/>
    <mergeCell ref="A8:B8"/>
    <mergeCell ref="C8:D8"/>
    <mergeCell ref="E8:F8"/>
    <mergeCell ref="A12:B12"/>
    <mergeCell ref="C12:D12"/>
    <mergeCell ref="E12:F12"/>
    <mergeCell ref="A16:B16"/>
    <mergeCell ref="C16:D16"/>
    <mergeCell ref="E16:F16"/>
    <mergeCell ref="A20:B20"/>
    <mergeCell ref="C20:D20"/>
    <mergeCell ref="E20:F20"/>
    <mergeCell ref="A24:B24"/>
    <mergeCell ref="C24:D24"/>
    <mergeCell ref="E24:F24"/>
    <mergeCell ref="A28:F28"/>
    <mergeCell ref="A29:B29"/>
    <mergeCell ref="C29:D29"/>
    <mergeCell ref="E29:F29"/>
    <mergeCell ref="A33:F33"/>
    <mergeCell ref="A34:B34"/>
    <mergeCell ref="C34:D34"/>
    <mergeCell ref="E34:F34"/>
    <mergeCell ref="A38:F38"/>
  </mergeCells>
  <printOptions horizontalCentered="1"/>
  <pageMargins left="0.25" right="0.25" top="0.75" bottom="0.25" header="0.3" footer="0"/>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zoomScale="70" zoomScaleNormal="70" workbookViewId="0">
      <selection activeCell="G10" sqref="G10"/>
    </sheetView>
  </sheetViews>
  <sheetFormatPr defaultColWidth="7.42578125" defaultRowHeight="24.75" customHeight="1" x14ac:dyDescent="0.25"/>
  <cols>
    <col min="1" max="1" width="10.5703125" style="197" customWidth="1"/>
    <col min="2" max="4" width="40" style="196" customWidth="1"/>
    <col min="5" max="16384" width="7.42578125" style="196"/>
  </cols>
  <sheetData>
    <row r="1" spans="1:4" s="194" customFormat="1" ht="24.75" customHeight="1" x14ac:dyDescent="0.25">
      <c r="A1" s="193" t="s">
        <v>143</v>
      </c>
      <c r="B1" s="194" t="s">
        <v>144</v>
      </c>
      <c r="C1" s="194" t="s">
        <v>145</v>
      </c>
      <c r="D1" s="194" t="s">
        <v>146</v>
      </c>
    </row>
    <row r="2" spans="1:4" ht="24.75" customHeight="1" x14ac:dyDescent="0.25">
      <c r="A2" s="222" t="s">
        <v>140</v>
      </c>
      <c r="B2" s="195" t="s">
        <v>147</v>
      </c>
      <c r="C2" s="195" t="s">
        <v>148</v>
      </c>
      <c r="D2" s="195" t="s">
        <v>149</v>
      </c>
    </row>
    <row r="3" spans="1:4" ht="24.75" customHeight="1" x14ac:dyDescent="0.25">
      <c r="A3" s="222"/>
      <c r="B3" s="195" t="s">
        <v>150</v>
      </c>
      <c r="C3" s="195" t="s">
        <v>151</v>
      </c>
      <c r="D3" s="195" t="s">
        <v>152</v>
      </c>
    </row>
    <row r="4" spans="1:4" ht="24.75" customHeight="1" x14ac:dyDescent="0.25">
      <c r="A4" s="222"/>
      <c r="B4" s="195" t="s">
        <v>153</v>
      </c>
      <c r="C4" s="195" t="s">
        <v>154</v>
      </c>
      <c r="D4" s="195" t="s">
        <v>155</v>
      </c>
    </row>
    <row r="5" spans="1:4" ht="24.75" customHeight="1" x14ac:dyDescent="0.25">
      <c r="B5" s="198"/>
    </row>
    <row r="6" spans="1:4" ht="24.75" customHeight="1" x14ac:dyDescent="0.25">
      <c r="A6" s="222" t="s">
        <v>156</v>
      </c>
      <c r="B6" s="199" t="s">
        <v>157</v>
      </c>
      <c r="C6" s="199" t="s">
        <v>158</v>
      </c>
      <c r="D6" s="199" t="s">
        <v>159</v>
      </c>
    </row>
    <row r="7" spans="1:4" ht="24.75" customHeight="1" x14ac:dyDescent="0.25">
      <c r="A7" s="222"/>
      <c r="B7" s="199" t="s">
        <v>160</v>
      </c>
      <c r="C7" s="199" t="s">
        <v>161</v>
      </c>
      <c r="D7" s="199" t="s">
        <v>162</v>
      </c>
    </row>
    <row r="8" spans="1:4" ht="24.75" customHeight="1" x14ac:dyDescent="0.25">
      <c r="A8" s="222"/>
      <c r="B8" s="199" t="s">
        <v>163</v>
      </c>
      <c r="C8" s="199" t="s">
        <v>164</v>
      </c>
      <c r="D8" s="199" t="s">
        <v>165</v>
      </c>
    </row>
    <row r="9" spans="1:4" ht="24.75" customHeight="1" x14ac:dyDescent="0.25">
      <c r="B9" s="198"/>
    </row>
    <row r="10" spans="1:4" ht="24.75" customHeight="1" x14ac:dyDescent="0.25">
      <c r="A10" s="222" t="s">
        <v>4</v>
      </c>
      <c r="B10" s="199" t="s">
        <v>166</v>
      </c>
      <c r="C10" s="199" t="s">
        <v>167</v>
      </c>
      <c r="D10" s="199" t="s">
        <v>168</v>
      </c>
    </row>
    <row r="11" spans="1:4" ht="24.75" customHeight="1" x14ac:dyDescent="0.25">
      <c r="A11" s="222"/>
      <c r="B11" s="199" t="s">
        <v>169</v>
      </c>
      <c r="C11" s="199" t="s">
        <v>170</v>
      </c>
      <c r="D11" s="199" t="s">
        <v>171</v>
      </c>
    </row>
    <row r="12" spans="1:4" ht="24.75" customHeight="1" x14ac:dyDescent="0.25">
      <c r="A12" s="222"/>
      <c r="B12" s="199" t="s">
        <v>172</v>
      </c>
      <c r="C12" s="199" t="s">
        <v>173</v>
      </c>
      <c r="D12" s="199" t="s">
        <v>174</v>
      </c>
    </row>
    <row r="13" spans="1:4" ht="24.75" customHeight="1" x14ac:dyDescent="0.25">
      <c r="B13" s="198"/>
    </row>
    <row r="14" spans="1:4" ht="24.75" customHeight="1" x14ac:dyDescent="0.25">
      <c r="A14" s="222" t="s">
        <v>10</v>
      </c>
      <c r="B14" s="199" t="s">
        <v>175</v>
      </c>
      <c r="C14" s="199" t="s">
        <v>176</v>
      </c>
      <c r="D14" s="199" t="s">
        <v>177</v>
      </c>
    </row>
    <row r="15" spans="1:4" ht="24.75" customHeight="1" x14ac:dyDescent="0.25">
      <c r="A15" s="222"/>
      <c r="B15" s="199" t="s">
        <v>178</v>
      </c>
      <c r="C15" s="199" t="s">
        <v>179</v>
      </c>
      <c r="D15" s="199" t="s">
        <v>180</v>
      </c>
    </row>
    <row r="16" spans="1:4" ht="24.75" customHeight="1" x14ac:dyDescent="0.25">
      <c r="A16" s="222"/>
      <c r="B16" s="199" t="s">
        <v>181</v>
      </c>
      <c r="C16" s="199" t="s">
        <v>182</v>
      </c>
      <c r="D16" s="199" t="s">
        <v>183</v>
      </c>
    </row>
    <row r="17" spans="1:4" ht="24.75" customHeight="1" x14ac:dyDescent="0.25">
      <c r="B17" s="198"/>
    </row>
    <row r="18" spans="1:4" ht="24.75" customHeight="1" x14ac:dyDescent="0.25">
      <c r="A18" s="223" t="s">
        <v>12</v>
      </c>
      <c r="B18" s="200" t="s">
        <v>184</v>
      </c>
      <c r="C18" s="200" t="s">
        <v>185</v>
      </c>
      <c r="D18" s="200" t="s">
        <v>186</v>
      </c>
    </row>
    <row r="19" spans="1:4" ht="24.75" customHeight="1" x14ac:dyDescent="0.25">
      <c r="A19" s="223"/>
      <c r="B19" s="200" t="s">
        <v>187</v>
      </c>
      <c r="C19" s="200" t="s">
        <v>188</v>
      </c>
      <c r="D19" s="200" t="s">
        <v>189</v>
      </c>
    </row>
    <row r="20" spans="1:4" ht="24.75" customHeight="1" x14ac:dyDescent="0.25">
      <c r="A20" s="223"/>
      <c r="B20" s="200" t="s">
        <v>190</v>
      </c>
      <c r="C20" s="200" t="s">
        <v>191</v>
      </c>
      <c r="D20" s="200" t="s">
        <v>192</v>
      </c>
    </row>
    <row r="21" spans="1:4" ht="24.75" customHeight="1" x14ac:dyDescent="0.25">
      <c r="B21" s="198"/>
    </row>
    <row r="22" spans="1:4" ht="24.75" customHeight="1" x14ac:dyDescent="0.25">
      <c r="A22" s="222" t="s">
        <v>11</v>
      </c>
      <c r="B22" s="199" t="s">
        <v>193</v>
      </c>
      <c r="C22" s="199" t="s">
        <v>194</v>
      </c>
      <c r="D22" s="199" t="s">
        <v>195</v>
      </c>
    </row>
    <row r="23" spans="1:4" ht="24.75" customHeight="1" x14ac:dyDescent="0.25">
      <c r="A23" s="222"/>
      <c r="B23" s="199" t="s">
        <v>196</v>
      </c>
      <c r="C23" s="199" t="s">
        <v>197</v>
      </c>
      <c r="D23" s="199" t="s">
        <v>198</v>
      </c>
    </row>
    <row r="24" spans="1:4" ht="24.75" customHeight="1" x14ac:dyDescent="0.25">
      <c r="A24" s="222"/>
      <c r="B24" s="199" t="s">
        <v>199</v>
      </c>
      <c r="C24" s="199" t="s">
        <v>200</v>
      </c>
      <c r="D24" s="199" t="s">
        <v>201</v>
      </c>
    </row>
    <row r="25" spans="1:4" ht="24.75" customHeight="1" x14ac:dyDescent="0.25">
      <c r="B25" s="198"/>
    </row>
    <row r="26" spans="1:4" ht="24.75" customHeight="1" x14ac:dyDescent="0.25">
      <c r="A26" s="222" t="s">
        <v>13</v>
      </c>
      <c r="B26" s="199" t="s">
        <v>202</v>
      </c>
      <c r="C26" s="199" t="s">
        <v>203</v>
      </c>
      <c r="D26" s="199" t="s">
        <v>204</v>
      </c>
    </row>
    <row r="27" spans="1:4" ht="24.75" customHeight="1" x14ac:dyDescent="0.25">
      <c r="A27" s="222"/>
      <c r="B27" s="199" t="s">
        <v>205</v>
      </c>
      <c r="C27" s="199" t="s">
        <v>206</v>
      </c>
      <c r="D27" s="199" t="s">
        <v>207</v>
      </c>
    </row>
    <row r="28" spans="1:4" ht="24.75" customHeight="1" x14ac:dyDescent="0.25">
      <c r="A28" s="222"/>
      <c r="B28" s="199" t="s">
        <v>208</v>
      </c>
      <c r="C28" s="199" t="s">
        <v>209</v>
      </c>
      <c r="D28" s="199" t="s">
        <v>210</v>
      </c>
    </row>
    <row r="29" spans="1:4" ht="24.75" customHeight="1" x14ac:dyDescent="0.25">
      <c r="B29" s="198"/>
    </row>
    <row r="30" spans="1:4" ht="24.75" customHeight="1" x14ac:dyDescent="0.25">
      <c r="B30" s="198"/>
    </row>
    <row r="31" spans="1:4" ht="24.75" customHeight="1" x14ac:dyDescent="0.25">
      <c r="B31" s="198"/>
    </row>
    <row r="32" spans="1:4" ht="24.75" customHeight="1" x14ac:dyDescent="0.25">
      <c r="B32" s="198"/>
    </row>
  </sheetData>
  <mergeCells count="7">
    <mergeCell ref="A26:A28"/>
    <mergeCell ref="A2:A4"/>
    <mergeCell ref="A6:A8"/>
    <mergeCell ref="A10:A12"/>
    <mergeCell ref="A14:A16"/>
    <mergeCell ref="A18:A20"/>
    <mergeCell ref="A22:A24"/>
  </mergeCells>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79AC4DC3FC654684BD3ACD7425A2E6" ma:contentTypeVersion="37" ma:contentTypeDescription="Create a new document." ma:contentTypeScope="" ma:versionID="c17e923900f6ef807dfa5e1184c69409">
  <xsd:schema xmlns:xsd="http://www.w3.org/2001/XMLSchema" xmlns:xs="http://www.w3.org/2001/XMLSchema" xmlns:p="http://schemas.microsoft.com/office/2006/metadata/properties" xmlns:ns1="http://schemas.microsoft.com/sharepoint/v3" xmlns:ns3="d277b004-f7c8-4fcc-b596-8e892fdc15e7" xmlns:ns4="5232d5ed-061e-48ab-a445-8dbd67e615dd" targetNamespace="http://schemas.microsoft.com/office/2006/metadata/properties" ma:root="true" ma:fieldsID="1a34fdb295e7f5388726a79fc34fc39d" ns1:_="" ns3:_="" ns4:_="">
    <xsd:import namespace="http://schemas.microsoft.com/sharepoint/v3"/>
    <xsd:import namespace="d277b004-f7c8-4fcc-b596-8e892fdc15e7"/>
    <xsd:import namespace="5232d5ed-061e-48ab-a445-8dbd67e615d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Locatio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MediaServiceOCR" minOccurs="0"/>
                <xsd:element ref="ns3:_activity" minOccurs="0"/>
                <xsd:element ref="ns4:SharedWithUsers" minOccurs="0"/>
                <xsd:element ref="ns4:SharedWithDetails" minOccurs="0"/>
                <xsd:element ref="ns4:SharingHintHash"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Teams_Channel_Section_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77b004-f7c8-4fcc-b596-8e892fdc15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NotebookType" ma:index="24" nillable="true" ma:displayName="Notebook Type" ma:internalName="NotebookType">
      <xsd:simpleType>
        <xsd:restriction base="dms:Text"/>
      </xsd:simpleType>
    </xsd:element>
    <xsd:element name="FolderType" ma:index="25" nillable="true" ma:displayName="Folder Type" ma:internalName="FolderType">
      <xsd:simpleType>
        <xsd:restriction base="dms:Text"/>
      </xsd:simpleType>
    </xsd:element>
    <xsd:element name="CultureName" ma:index="26" nillable="true" ma:displayName="Culture Name" ma:internalName="CultureName">
      <xsd:simpleType>
        <xsd:restriction base="dms:Text"/>
      </xsd:simpleType>
    </xsd:element>
    <xsd:element name="AppVersion" ma:index="27" nillable="true" ma:displayName="App Version" ma:internalName="AppVersion">
      <xsd:simpleType>
        <xsd:restriction base="dms:Text"/>
      </xsd:simpleType>
    </xsd:element>
    <xsd:element name="TeamsChannelId" ma:index="28" nillable="true" ma:displayName="Teams Channel Id" ma:internalName="TeamsChannelId">
      <xsd:simpleType>
        <xsd:restriction base="dms:Text"/>
      </xsd:simpleType>
    </xsd:element>
    <xsd:element name="Owner" ma:index="2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30" nillable="true" ma:displayName="Math Settings" ma:internalName="Math_Settings">
      <xsd:simpleType>
        <xsd:restriction base="dms:Text"/>
      </xsd:simpleType>
    </xsd:element>
    <xsd:element name="DefaultSectionNames" ma:index="31" nillable="true" ma:displayName="Default Section Names" ma:internalName="DefaultSectionNames">
      <xsd:simpleType>
        <xsd:restriction base="dms:Note">
          <xsd:maxLength value="255"/>
        </xsd:restriction>
      </xsd:simpleType>
    </xsd:element>
    <xsd:element name="Templates" ma:index="32" nillable="true" ma:displayName="Templates" ma:internalName="Templates">
      <xsd:simpleType>
        <xsd:restriction base="dms:Note">
          <xsd:maxLength value="255"/>
        </xsd:restriction>
      </xsd:simpleType>
    </xsd:element>
    <xsd:element name="Teachers" ma:index="3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6" nillable="true" ma:displayName="Distribution Groups" ma:internalName="Distribution_Groups">
      <xsd:simpleType>
        <xsd:restriction base="dms:Note">
          <xsd:maxLength value="255"/>
        </xsd:restriction>
      </xsd:simpleType>
    </xsd:element>
    <xsd:element name="LMS_Mappings" ma:index="37" nillable="true" ma:displayName="LMS Mappings" ma:internalName="LMS_Mappings">
      <xsd:simpleType>
        <xsd:restriction base="dms:Note">
          <xsd:maxLength value="255"/>
        </xsd:restriction>
      </xsd:simpleType>
    </xsd:element>
    <xsd:element name="Invited_Teachers" ma:index="38" nillable="true" ma:displayName="Invited Teachers" ma:internalName="Invited_Teachers">
      <xsd:simpleType>
        <xsd:restriction base="dms:Note">
          <xsd:maxLength value="255"/>
        </xsd:restriction>
      </xsd:simpleType>
    </xsd:element>
    <xsd:element name="Invited_Students" ma:index="39" nillable="true" ma:displayName="Invited Students" ma:internalName="Invited_Students">
      <xsd:simpleType>
        <xsd:restriction base="dms:Note">
          <xsd:maxLength value="255"/>
        </xsd:restriction>
      </xsd:simpleType>
    </xsd:element>
    <xsd:element name="Self_Registration_Enabled" ma:index="40" nillable="true" ma:displayName="Self Registration Enabled" ma:internalName="Self_Registration_Enabled">
      <xsd:simpleType>
        <xsd:restriction base="dms:Boolean"/>
      </xsd:simpleType>
    </xsd:element>
    <xsd:element name="Has_Teacher_Only_SectionGroup" ma:index="41" nillable="true" ma:displayName="Has Teacher Only SectionGroup" ma:internalName="Has_Teacher_Only_SectionGroup">
      <xsd:simpleType>
        <xsd:restriction base="dms:Boolean"/>
      </xsd:simpleType>
    </xsd:element>
    <xsd:element name="Is_Collaboration_Space_Locked" ma:index="42" nillable="true" ma:displayName="Is Collaboration Space Locked" ma:internalName="Is_Collaboration_Space_Locked">
      <xsd:simpleType>
        <xsd:restriction base="dms:Boolean"/>
      </xsd:simpleType>
    </xsd:element>
    <xsd:element name="IsNotebookLocked" ma:index="43" nillable="true" ma:displayName="Is Notebook Locked" ma:internalName="IsNotebookLocked">
      <xsd:simpleType>
        <xsd:restriction base="dms:Boolean"/>
      </xsd:simpleType>
    </xsd:element>
    <xsd:element name="Teams_Channel_Section_Location" ma:index="44" nillable="true" ma:displayName="Teams Channel Section Location" ma:internalName="Teams_Channel_Section_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2d5ed-061e-48ab-a445-8dbd67e615d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277b004-f7c8-4fcc-b596-8e892fdc15e7" xsi:nil="true"/>
    <_ip_UnifiedCompliancePolicyUIAction xmlns="http://schemas.microsoft.com/sharepoint/v3" xsi:nil="true"/>
    <Distribution_Groups xmlns="d277b004-f7c8-4fcc-b596-8e892fdc15e7" xsi:nil="true"/>
    <Math_Settings xmlns="d277b004-f7c8-4fcc-b596-8e892fdc15e7" xsi:nil="true"/>
    <Templates xmlns="d277b004-f7c8-4fcc-b596-8e892fdc15e7" xsi:nil="true"/>
    <Self_Registration_Enabled xmlns="d277b004-f7c8-4fcc-b596-8e892fdc15e7" xsi:nil="true"/>
    <DefaultSectionNames xmlns="d277b004-f7c8-4fcc-b596-8e892fdc15e7" xsi:nil="true"/>
    <TeamsChannelId xmlns="d277b004-f7c8-4fcc-b596-8e892fdc15e7" xsi:nil="true"/>
    <Invited_Teachers xmlns="d277b004-f7c8-4fcc-b596-8e892fdc15e7" xsi:nil="true"/>
    <IsNotebookLocked xmlns="d277b004-f7c8-4fcc-b596-8e892fdc15e7" xsi:nil="true"/>
    <Is_Collaboration_Space_Locked xmlns="d277b004-f7c8-4fcc-b596-8e892fdc15e7" xsi:nil="true"/>
    <Teams_Channel_Section_Location xmlns="d277b004-f7c8-4fcc-b596-8e892fdc15e7" xsi:nil="true"/>
    <LMS_Mappings xmlns="d277b004-f7c8-4fcc-b596-8e892fdc15e7" xsi:nil="true"/>
    <_ip_UnifiedCompliancePolicyProperties xmlns="http://schemas.microsoft.com/sharepoint/v3" xsi:nil="true"/>
    <NotebookType xmlns="d277b004-f7c8-4fcc-b596-8e892fdc15e7" xsi:nil="true"/>
    <Teachers xmlns="d277b004-f7c8-4fcc-b596-8e892fdc15e7">
      <UserInfo>
        <DisplayName/>
        <AccountId xsi:nil="true"/>
        <AccountType/>
      </UserInfo>
    </Teachers>
    <Students xmlns="d277b004-f7c8-4fcc-b596-8e892fdc15e7">
      <UserInfo>
        <DisplayName/>
        <AccountId xsi:nil="true"/>
        <AccountType/>
      </UserInfo>
    </Students>
    <Student_Groups xmlns="d277b004-f7c8-4fcc-b596-8e892fdc15e7">
      <UserInfo>
        <DisplayName/>
        <AccountId xsi:nil="true"/>
        <AccountType/>
      </UserInfo>
    </Student_Groups>
    <Owner xmlns="d277b004-f7c8-4fcc-b596-8e892fdc15e7">
      <UserInfo>
        <DisplayName/>
        <AccountId xsi:nil="true"/>
        <AccountType/>
      </UserInfo>
    </Owner>
    <Has_Teacher_Only_SectionGroup xmlns="d277b004-f7c8-4fcc-b596-8e892fdc15e7" xsi:nil="true"/>
    <AppVersion xmlns="d277b004-f7c8-4fcc-b596-8e892fdc15e7" xsi:nil="true"/>
    <Invited_Students xmlns="d277b004-f7c8-4fcc-b596-8e892fdc15e7" xsi:nil="true"/>
    <FolderType xmlns="d277b004-f7c8-4fcc-b596-8e892fdc15e7" xsi:nil="true"/>
    <CultureName xmlns="d277b004-f7c8-4fcc-b596-8e892fdc15e7" xsi:nil="true"/>
  </documentManagement>
</p:properties>
</file>

<file path=customXml/itemProps1.xml><?xml version="1.0" encoding="utf-8"?>
<ds:datastoreItem xmlns:ds="http://schemas.openxmlformats.org/officeDocument/2006/customXml" ds:itemID="{877FD86A-64F4-4AB1-AD00-33ED58D06D61}">
  <ds:schemaRefs>
    <ds:schemaRef ds:uri="http://schemas.microsoft.com/sharepoint/v3/contenttype/forms"/>
  </ds:schemaRefs>
</ds:datastoreItem>
</file>

<file path=customXml/itemProps2.xml><?xml version="1.0" encoding="utf-8"?>
<ds:datastoreItem xmlns:ds="http://schemas.openxmlformats.org/officeDocument/2006/customXml" ds:itemID="{77400A36-9194-40C0-B6FB-9B4658C44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77b004-f7c8-4fcc-b596-8e892fdc15e7"/>
    <ds:schemaRef ds:uri="5232d5ed-061e-48ab-a445-8dbd67e615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1C8375-C468-418C-A5E5-DF629DA244B1}">
  <ds:schemaRefs>
    <ds:schemaRef ds:uri="http://schemas.openxmlformats.org/package/2006/metadata/core-properties"/>
    <ds:schemaRef ds:uri="http://schemas.microsoft.com/office/2006/documentManagement/types"/>
    <ds:schemaRef ds:uri="http://schemas.microsoft.com/office/infopath/2007/PartnerControls"/>
    <ds:schemaRef ds:uri="d277b004-f7c8-4fcc-b596-8e892fdc15e7"/>
    <ds:schemaRef ds:uri="http://purl.org/dc/elements/1.1/"/>
    <ds:schemaRef ds:uri="http://schemas.microsoft.com/office/2006/metadata/properties"/>
    <ds:schemaRef ds:uri="5232d5ed-061e-48ab-a445-8dbd67e615dd"/>
    <ds:schemaRef ds:uri="http://schemas.microsoft.com/sharepoint/v3"/>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SP Rotation</vt:lpstr>
      <vt:lpstr>SP Female</vt:lpstr>
      <vt:lpstr>SP Mix</vt:lpstr>
      <vt:lpstr>SP Male</vt:lpstr>
      <vt:lpstr>SP Results</vt:lpstr>
      <vt:lpstr>SP Streamers</vt:lpstr>
      <vt:lpstr>'SP Female'!Print_Area</vt:lpstr>
      <vt:lpstr>'SP Male'!Print_Area</vt:lpstr>
      <vt:lpstr>'SP Mix'!Print_Area</vt:lpstr>
      <vt:lpstr>'SP Results'!Print_Area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ccjrotc</dc:creator>
  <cp:lastModifiedBy>ccjrotc</cp:lastModifiedBy>
  <dcterms:created xsi:type="dcterms:W3CDTF">2023-10-08T18:45:19Z</dcterms:created>
  <dcterms:modified xsi:type="dcterms:W3CDTF">2023-10-08T19:17:27Z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0x0101002079AC4DC3FC654684BD3ACD7425A2E6</vt:lpwstr>
  </property>
</Properties>
</file>