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uldingcountyschool-my.sharepoint.com/personal/ldinkins_paulding_k12_ga_us/Documents/Desktop/"/>
    </mc:Choice>
  </mc:AlternateContent>
  <xr:revisionPtr revIDLastSave="0" documentId="14_{2AB23D4E-8FA0-4B9A-BB47-C33E5A205F0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Male" sheetId="15" r:id="rId1"/>
    <sheet name="Mixed" sheetId="12" r:id="rId2"/>
    <sheet name="Female" sheetId="14" r:id="rId3"/>
    <sheet name="Results" sheetId="7" r:id="rId4"/>
    <sheet name="Helper" sheetId="16" r:id="rId5"/>
  </sheets>
  <definedNames>
    <definedName name="_xlnm.Print_Area" localSheetId="2">Female!$A$2:$O$11</definedName>
    <definedName name="_xlnm.Print_Area" localSheetId="0">Male!$A$2:$O$15</definedName>
    <definedName name="_xlnm.Print_Area" localSheetId="1">Mixed!$A$2:$O$21</definedName>
    <definedName name="Team_Relay">Female!$B$3:$B$11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4" l="1"/>
  <c r="I3" i="14"/>
  <c r="G3" i="14"/>
  <c r="E3" i="14"/>
  <c r="C3" i="14"/>
  <c r="M3" i="12"/>
  <c r="K3" i="12"/>
  <c r="G3" i="12"/>
  <c r="E3" i="12"/>
  <c r="C3" i="12"/>
  <c r="K17" i="12"/>
  <c r="G17" i="12"/>
  <c r="E17" i="12"/>
  <c r="C17" i="12"/>
  <c r="K19" i="12"/>
  <c r="G19" i="12"/>
  <c r="E19" i="12"/>
  <c r="C19" i="12"/>
  <c r="K18" i="12"/>
  <c r="G18" i="12"/>
  <c r="E18" i="12"/>
  <c r="C18" i="12"/>
  <c r="M12" i="15"/>
  <c r="K12" i="15"/>
  <c r="I12" i="15"/>
  <c r="G12" i="15"/>
  <c r="E12" i="15"/>
  <c r="C12" i="15"/>
  <c r="M11" i="15"/>
  <c r="K11" i="15"/>
  <c r="I11" i="15"/>
  <c r="G11" i="15"/>
  <c r="E11" i="15"/>
  <c r="C11" i="15"/>
  <c r="M8" i="14"/>
  <c r="K8" i="14"/>
  <c r="I8" i="14"/>
  <c r="G8" i="14"/>
  <c r="E8" i="14"/>
  <c r="C8" i="14"/>
  <c r="K12" i="12"/>
  <c r="G12" i="12"/>
  <c r="E12" i="12"/>
  <c r="C12" i="12"/>
  <c r="K6" i="12"/>
  <c r="G6" i="12"/>
  <c r="E6" i="12"/>
  <c r="C6" i="12"/>
  <c r="M15" i="15"/>
  <c r="M14" i="15"/>
  <c r="M13" i="15"/>
  <c r="M10" i="15"/>
  <c r="M9" i="15"/>
  <c r="M8" i="15"/>
  <c r="M7" i="15"/>
  <c r="M6" i="15"/>
  <c r="M5" i="15"/>
  <c r="M4" i="15"/>
  <c r="M3" i="15"/>
  <c r="M11" i="14"/>
  <c r="M10" i="14"/>
  <c r="M9" i="14"/>
  <c r="M7" i="14"/>
  <c r="M6" i="14"/>
  <c r="M5" i="14"/>
  <c r="M4" i="14"/>
  <c r="M3" i="14"/>
  <c r="K11" i="14"/>
  <c r="I11" i="14"/>
  <c r="E11" i="14"/>
  <c r="C11" i="14"/>
  <c r="E15" i="15"/>
  <c r="E14" i="15"/>
  <c r="E13" i="15"/>
  <c r="E10" i="15"/>
  <c r="E9" i="15"/>
  <c r="E8" i="15"/>
  <c r="E7" i="15"/>
  <c r="E6" i="15"/>
  <c r="E5" i="15"/>
  <c r="E4" i="15"/>
  <c r="E3" i="15"/>
  <c r="K15" i="15"/>
  <c r="K14" i="15"/>
  <c r="K13" i="15"/>
  <c r="K10" i="15"/>
  <c r="K9" i="15"/>
  <c r="K8" i="15"/>
  <c r="K7" i="15"/>
  <c r="K6" i="15"/>
  <c r="K5" i="15"/>
  <c r="K4" i="15"/>
  <c r="K3" i="15"/>
  <c r="I15" i="15"/>
  <c r="I14" i="15"/>
  <c r="I13" i="15"/>
  <c r="I10" i="15"/>
  <c r="I9" i="15"/>
  <c r="I8" i="15"/>
  <c r="I7" i="15"/>
  <c r="I6" i="15"/>
  <c r="I5" i="15"/>
  <c r="I4" i="15"/>
  <c r="I3" i="15"/>
  <c r="C15" i="15"/>
  <c r="C14" i="15"/>
  <c r="C13" i="15"/>
  <c r="C10" i="15"/>
  <c r="C9" i="15"/>
  <c r="C8" i="15"/>
  <c r="C7" i="15"/>
  <c r="C6" i="15"/>
  <c r="C5" i="15"/>
  <c r="C4" i="15"/>
  <c r="C3" i="15"/>
  <c r="G15" i="15"/>
  <c r="G14" i="15"/>
  <c r="G13" i="15"/>
  <c r="G10" i="15"/>
  <c r="G9" i="15"/>
  <c r="G8" i="15"/>
  <c r="G7" i="15"/>
  <c r="G6" i="15"/>
  <c r="G5" i="15"/>
  <c r="G4" i="15"/>
  <c r="G3" i="15"/>
  <c r="G11" i="14"/>
  <c r="G10" i="14"/>
  <c r="G9" i="14"/>
  <c r="G7" i="14"/>
  <c r="G6" i="14"/>
  <c r="G5" i="14"/>
  <c r="G4" i="14"/>
  <c r="E10" i="14"/>
  <c r="E9" i="14"/>
  <c r="E7" i="14"/>
  <c r="E6" i="14"/>
  <c r="E5" i="14"/>
  <c r="E4" i="14"/>
  <c r="C10" i="14"/>
  <c r="C9" i="14"/>
  <c r="C7" i="14"/>
  <c r="C6" i="14"/>
  <c r="C5" i="14"/>
  <c r="C4" i="14"/>
  <c r="I10" i="14"/>
  <c r="I9" i="14"/>
  <c r="I7" i="14"/>
  <c r="I6" i="14"/>
  <c r="I5" i="14"/>
  <c r="I4" i="14"/>
  <c r="K10" i="14"/>
  <c r="K9" i="14"/>
  <c r="K7" i="14"/>
  <c r="K6" i="14"/>
  <c r="K5" i="14"/>
  <c r="K4" i="14"/>
  <c r="G15" i="12"/>
  <c r="E15" i="12"/>
  <c r="C15" i="12"/>
  <c r="K10" i="12"/>
  <c r="G10" i="12"/>
  <c r="E10" i="12"/>
  <c r="C10" i="12"/>
  <c r="K16" i="12"/>
  <c r="G16" i="12"/>
  <c r="E16" i="12"/>
  <c r="C16" i="12"/>
  <c r="K15" i="12"/>
  <c r="K14" i="12"/>
  <c r="G14" i="12"/>
  <c r="E14" i="12"/>
  <c r="C14" i="12"/>
  <c r="K13" i="12"/>
  <c r="G13" i="12"/>
  <c r="E13" i="12"/>
  <c r="C13" i="12"/>
  <c r="K11" i="12"/>
  <c r="G11" i="12"/>
  <c r="E11" i="12"/>
  <c r="C11" i="12"/>
  <c r="K9" i="12"/>
  <c r="G9" i="12"/>
  <c r="E9" i="12"/>
  <c r="C9" i="12"/>
  <c r="K8" i="12"/>
  <c r="G8" i="12"/>
  <c r="E8" i="12"/>
  <c r="C8" i="12"/>
  <c r="K7" i="12"/>
  <c r="G7" i="12"/>
  <c r="E7" i="12"/>
  <c r="C7" i="12"/>
  <c r="K5" i="12"/>
  <c r="G5" i="12"/>
  <c r="E5" i="12"/>
  <c r="C5" i="12"/>
  <c r="K4" i="12"/>
  <c r="G4" i="12"/>
  <c r="E4" i="12"/>
  <c r="C4" i="12"/>
  <c r="E28" i="7"/>
  <c r="C28" i="7"/>
  <c r="A28" i="7"/>
  <c r="E23" i="7"/>
  <c r="C23" i="7"/>
  <c r="A23" i="7"/>
  <c r="E18" i="7"/>
  <c r="C18" i="7"/>
  <c r="A18" i="7"/>
  <c r="E13" i="7"/>
  <c r="C13" i="7"/>
  <c r="A13" i="7"/>
  <c r="E8" i="7"/>
  <c r="C8" i="7"/>
  <c r="A8" i="7"/>
  <c r="E3" i="7"/>
  <c r="C3" i="7"/>
  <c r="A3" i="7"/>
  <c r="N12" i="15" l="1"/>
  <c r="N11" i="15"/>
  <c r="N8" i="14"/>
  <c r="N13" i="15"/>
  <c r="N9" i="15"/>
  <c r="N10" i="15"/>
  <c r="N14" i="15"/>
  <c r="N15" i="15"/>
  <c r="N5" i="15"/>
  <c r="N3" i="15"/>
  <c r="N6" i="15"/>
  <c r="N7" i="15"/>
  <c r="N4" i="15"/>
  <c r="N8" i="15"/>
  <c r="N7" i="14"/>
  <c r="N11" i="14"/>
  <c r="F14" i="7"/>
  <c r="N5" i="14"/>
  <c r="N3" i="14"/>
  <c r="N6" i="14"/>
  <c r="N9" i="14"/>
  <c r="N4" i="14"/>
  <c r="N10" i="14"/>
  <c r="F16" i="7"/>
  <c r="F15" i="7"/>
  <c r="B15" i="7"/>
  <c r="D14" i="7"/>
  <c r="D16" i="7"/>
  <c r="B14" i="7"/>
  <c r="B16" i="7"/>
  <c r="D15" i="7"/>
  <c r="O11" i="15" l="1"/>
  <c r="O8" i="14"/>
  <c r="O12" i="15"/>
  <c r="O3" i="15"/>
  <c r="O7" i="15"/>
  <c r="O15" i="15"/>
  <c r="O6" i="15"/>
  <c r="O5" i="15"/>
  <c r="O14" i="15"/>
  <c r="O4" i="15"/>
  <c r="O8" i="15"/>
  <c r="O13" i="15"/>
  <c r="O10" i="15"/>
  <c r="O9" i="15"/>
  <c r="O9" i="14"/>
  <c r="O6" i="14"/>
  <c r="O5" i="14"/>
  <c r="O4" i="14"/>
  <c r="O10" i="14"/>
  <c r="O11" i="14"/>
  <c r="O3" i="14"/>
  <c r="O7" i="14"/>
  <c r="I14" i="12"/>
  <c r="N14" i="12" s="1"/>
  <c r="I5" i="12"/>
  <c r="N5" i="12" s="1"/>
  <c r="I16" i="12"/>
  <c r="N16" i="12" s="1"/>
  <c r="I15" i="12"/>
  <c r="N15" i="12" s="1"/>
  <c r="I7" i="12"/>
  <c r="N7" i="12" s="1"/>
  <c r="I19" i="12"/>
  <c r="N19" i="12" s="1"/>
  <c r="I13" i="12"/>
  <c r="N13" i="12" s="1"/>
  <c r="I17" i="12"/>
  <c r="N17" i="12" s="1"/>
  <c r="I10" i="12"/>
  <c r="N10" i="12" s="1"/>
  <c r="I6" i="12"/>
  <c r="N6" i="12" s="1"/>
  <c r="I11" i="12"/>
  <c r="N11" i="12" s="1"/>
  <c r="I9" i="12"/>
  <c r="N9" i="12" s="1"/>
  <c r="I12" i="12"/>
  <c r="N12" i="12" s="1"/>
  <c r="I4" i="12"/>
  <c r="N4" i="12" s="1"/>
  <c r="I8" i="12"/>
  <c r="N8" i="12" s="1"/>
  <c r="I18" i="12"/>
  <c r="N18" i="12" s="1"/>
  <c r="I3" i="12"/>
  <c r="N3" i="12" s="1"/>
  <c r="O6" i="12" l="1"/>
  <c r="O11" i="12"/>
  <c r="O19" i="12"/>
  <c r="O13" i="12"/>
  <c r="O16" i="12"/>
  <c r="O10" i="12"/>
  <c r="O3" i="12"/>
  <c r="O18" i="12"/>
  <c r="O8" i="12"/>
  <c r="O12" i="12"/>
  <c r="O5" i="12"/>
  <c r="O17" i="12"/>
  <c r="O7" i="12"/>
  <c r="O15" i="12"/>
  <c r="O4" i="12"/>
  <c r="O9" i="12"/>
  <c r="O14" i="12"/>
</calcChain>
</file>

<file path=xl/sharedStrings.xml><?xml version="1.0" encoding="utf-8"?>
<sst xmlns="http://schemas.openxmlformats.org/spreadsheetml/2006/main" count="210" uniqueCount="109">
  <si>
    <t>SCHOOL</t>
  </si>
  <si>
    <t>Team Run</t>
  </si>
  <si>
    <t>Place</t>
  </si>
  <si>
    <t xml:space="preserve">   C C R   </t>
  </si>
  <si>
    <t>RFC</t>
  </si>
  <si>
    <t>Rope Bridge</t>
  </si>
  <si>
    <t>-NA-</t>
  </si>
  <si>
    <t>Total Points</t>
  </si>
  <si>
    <t>Overall Finish</t>
  </si>
  <si>
    <t>Group</t>
  </si>
  <si>
    <t>EMPTY 10</t>
  </si>
  <si>
    <t>EMPTY 4</t>
  </si>
  <si>
    <t>EMPTY 5</t>
  </si>
  <si>
    <t>Disqualified</t>
  </si>
  <si>
    <t>Penalty Added</t>
  </si>
  <si>
    <t>Did Not Participate</t>
  </si>
  <si>
    <t>TIE BREAKER TEAM RUN</t>
  </si>
  <si>
    <t>FINAL 17SEP</t>
  </si>
  <si>
    <t>EMPTY 11</t>
  </si>
  <si>
    <t>RESULTS</t>
  </si>
  <si>
    <t>FEMALE</t>
  </si>
  <si>
    <t>MIXED</t>
  </si>
  <si>
    <t>MALE</t>
  </si>
  <si>
    <t>OVERALL</t>
  </si>
  <si>
    <t>Notes</t>
  </si>
  <si>
    <t>Adds</t>
  </si>
  <si>
    <t>To add a team, in the School column, type over a cell with EMPTY#, or add to the next blank cell. Consider this a new row.</t>
  </si>
  <si>
    <t>Deletes</t>
  </si>
  <si>
    <t>To remove a team, like EMPTY1, just delete the text in the School column, cell A.</t>
  </si>
  <si>
    <t>Next delete the text from cell N (column Total Points). This will null cell O (Overall Finish) and prevent the row from being included in the Results sheet Overall results.</t>
  </si>
  <si>
    <t>To exclude empty rows from the Results tab Overall results, delete values cell N (Total Points).</t>
  </si>
  <si>
    <t>Undo</t>
  </si>
  <si>
    <t>If you accidently type in the wrong cell, press the  esc  key, or undo your changes  Edit  &gt;  Undo Typing</t>
  </si>
  <si>
    <t>Time Entry</t>
  </si>
  <si>
    <t xml:space="preserve">When entering times, include the delimiters  ":"  and "." in your entries  (ex:   01:19.25) </t>
  </si>
  <si>
    <t>Time Format</t>
  </si>
  <si>
    <t>Cell formatting:  select cell  &gt;  right-mouse click  &gt;  choose Format Cells  &gt;  Number tab  &gt;  Category: Custom  &gt;  Type:  mm:ss.00</t>
  </si>
  <si>
    <t>Cell formatting for times &lt;= 23:59, format as   hh:mm:ss</t>
  </si>
  <si>
    <t>Cell formatting for times &gt; 23:59, format as  [h]:mm:ss</t>
  </si>
  <si>
    <t>To track hundredths of seconds, append  .00   (ex:   mm:ss.00)</t>
  </si>
  <si>
    <t>A mouse double-click will reset formatting to include a date. Don't panic and reset     cell format     using above steps</t>
  </si>
  <si>
    <t>RANK formula explained</t>
  </si>
  <si>
    <t>source:  https://exceljet.net/excel-functions/excel-rank-function</t>
  </si>
  <si>
    <t>You can use the RANK function to rank numeric values. RANK has two modes of operation: ranking values so that the largest value is ranked #1 (order = 0), and ranking values so that the smallest value is #1 (order = 1).</t>
  </si>
  <si>
    <t xml:space="preserve">  =RANK(C2,Team Relay,1)  -or-   =RANK(C2,$B$2:$B$24,1)     [where "Team Relay" is a Named Range]</t>
  </si>
  <si>
    <t>Column:Row formula</t>
  </si>
  <si>
    <t>C:2</t>
  </si>
  <si>
    <t xml:space="preserve">  =IF(B2&lt;&gt;"",RANK(B2,$B$2:$B$24,1),"") </t>
  </si>
  <si>
    <t>Populate cell C:2 with results from:  If B2 is null then display null, otherwise, check B2 in relation to B2 thru B24 and order it where lower value is better.</t>
  </si>
  <si>
    <t>C:3</t>
  </si>
  <si>
    <t xml:space="preserve">  =IF(B3&lt;&gt;"",RANK(B3,$B$2:$B$24,1),"")</t>
  </si>
  <si>
    <t>C:4</t>
  </si>
  <si>
    <t xml:space="preserve">  =IF(B4&lt;&gt;"",RANK(B4,$B$2:$B$24,1),"")</t>
  </si>
  <si>
    <t>. . .</t>
  </si>
  <si>
    <t>K:2</t>
  </si>
  <si>
    <t xml:space="preserve">  =IF(J2&lt;&gt;"",RANK(J2,$J$2:$J$24,1),"")</t>
  </si>
  <si>
    <t>K:3</t>
  </si>
  <si>
    <t xml:space="preserve">  =IF(J3&lt;&gt;"",RANK(J3,$J$2:$J$24,1),"")</t>
  </si>
  <si>
    <t>K:4</t>
  </si>
  <si>
    <t xml:space="preserve">  =IF(J4&lt;&gt;"",RANK(J4,$J$2:$J$24,1),"")</t>
  </si>
  <si>
    <t>VLOOKUP formula explained</t>
  </si>
  <si>
    <t>source:  https://exceljet.net/excel-functions/excel-vlookup-function</t>
  </si>
  <si>
    <t>Female sheet</t>
  </si>
  <si>
    <t>VLOOKUP is an Excel function to lookup and retrieve data from a specific column in table. VLOOKUP supports approximate and exact matching, and wildcards (* ?) for partial matches.</t>
  </si>
  <si>
    <t>The "V" stands for "vertical". Lookup values must appear in the first column of the table, with lookup columns to the right.</t>
  </si>
  <si>
    <t xml:space="preserve">Syntax </t>
  </si>
  <si>
    <t>=VLOOKUP (value, table, col_index, [range_lookup])</t>
  </si>
  <si>
    <t xml:space="preserve">Arguments </t>
  </si>
  <si>
    <t>value - The value to look for in the first column of a table.</t>
  </si>
  <si>
    <t>table - The table from which to retrieve a value.</t>
  </si>
  <si>
    <t>col_index - The column in the table from which to retrieve a value.</t>
  </si>
  <si>
    <t>range_lookup - [optional] TRUE = approximate match (default). FALSE = exact match.</t>
  </si>
  <si>
    <t xml:space="preserve">  =VLOOKUP(A36,Female!O:P,2,FALSE)</t>
  </si>
  <si>
    <t xml:space="preserve">  =VLOOKUP (value, table, col_index, [range_lookup])</t>
  </si>
  <si>
    <t>Above, look for value (in cell A36 (value = 1)), from table (Sheet = Female, columns O thru P), exactly matching value in cell A36, and return col_index 2 (name for column P, the School)</t>
  </si>
  <si>
    <t>In this example, cell A36 is the number 1, so get me the School who had the Overall Finish of 1.</t>
  </si>
  <si>
    <t>The table is Female, specifically columns O and P, "Overall Finish" and "School Name"</t>
  </si>
  <si>
    <t>col_index is 2, the 2nd column from the table Female!O:P, or P, the School Name</t>
  </si>
  <si>
    <t>[range_lookup] is FALSE, for an exact match</t>
  </si>
  <si>
    <t>TesterRow - Info Only</t>
  </si>
  <si>
    <t>Paulding County High School</t>
  </si>
  <si>
    <t>Hiram High School</t>
  </si>
  <si>
    <t>North Paulding High School</t>
  </si>
  <si>
    <t>Paulding County 1 High School</t>
  </si>
  <si>
    <t>Alexander High School</t>
  </si>
  <si>
    <t>Campbell High School</t>
  </si>
  <si>
    <t>Douglas County High School</t>
  </si>
  <si>
    <t>East Paulding High School</t>
  </si>
  <si>
    <t>Etowah High School</t>
  </si>
  <si>
    <t>Haralson County High School</t>
  </si>
  <si>
    <t>Langston Hughes High School</t>
  </si>
  <si>
    <t>New Manchester High School</t>
  </si>
  <si>
    <t>Osborne High School</t>
  </si>
  <si>
    <t xml:space="preserve">Sequoyah High School </t>
  </si>
  <si>
    <t>South Paulding High School</t>
  </si>
  <si>
    <t>Alexander High School 1</t>
  </si>
  <si>
    <t>Alexander High School 2</t>
  </si>
  <si>
    <t xml:space="preserve">Creekview </t>
  </si>
  <si>
    <t>Fayette Co High School</t>
  </si>
  <si>
    <t xml:space="preserve">North Springs High </t>
  </si>
  <si>
    <t>Riverwood High School</t>
  </si>
  <si>
    <t>East Paulding High 1</t>
  </si>
  <si>
    <t>East Paulding High 2</t>
  </si>
  <si>
    <t xml:space="preserve">NorthSide </t>
  </si>
  <si>
    <t>North Paulding High 1</t>
  </si>
  <si>
    <t>South Cobb</t>
  </si>
  <si>
    <t>Tire Flip</t>
  </si>
  <si>
    <t>North Paulding High 2</t>
  </si>
  <si>
    <t>South Cobb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</si>
</sst>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mm:ss.00"/>
  </numFmts>
  <fonts count="10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4"/>
      <color rgb="FF222222"/>
      <name val="Aptos"/>
      <family val="2"/>
    </font>
    <font>
      <sz val="14"/>
      <color rgb="FF000000"/>
      <name val="Aptos"/>
      <family val="2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3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6" fontId="1" fillId="0" borderId="15" xfId="0" applyNumberFormat="1" applyFont="1" applyBorder="1" applyAlignment="1">
      <alignment horizontal="center"/>
    </xf>
    <xf numFmtId="20" fontId="1" fillId="0" borderId="15" xfId="0" applyNumberFormat="1" applyFont="1" applyBorder="1" applyAlignment="1">
      <alignment horizontal="center"/>
    </xf>
    <xf numFmtId="20" fontId="1" fillId="7" borderId="15" xfId="0" applyNumberFormat="1" applyFont="1" applyFill="1" applyBorder="1" applyAlignment="1">
      <alignment horizontal="center"/>
    </xf>
    <xf numFmtId="20" fontId="1" fillId="5" borderId="1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3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5" borderId="8" xfId="0" applyFont="1" applyFill="1" applyBorder="1" applyAlignment="1">
      <alignment horizontal="left"/>
    </xf>
    <xf numFmtId="0" fontId="3" fillId="0" borderId="0" xfId="0" quotePrefix="1" applyFont="1"/>
    <xf numFmtId="0" fontId="1" fillId="0" borderId="0" xfId="0" applyFont="1"/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165" fontId="4" fillId="0" borderId="6" xfId="0" applyNumberFormat="1" applyFont="1" applyBorder="1" applyAlignment="1">
      <alignment horizontal="left"/>
    </xf>
    <xf numFmtId="0" fontId="4" fillId="0" borderId="7" xfId="0" applyFont="1" applyBorder="1"/>
    <xf numFmtId="0" fontId="2" fillId="3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4" fillId="3" borderId="7" xfId="0" applyFont="1" applyFill="1" applyBorder="1"/>
    <xf numFmtId="0" fontId="2" fillId="6" borderId="7" xfId="0" applyFont="1" applyFill="1" applyBorder="1"/>
    <xf numFmtId="0" fontId="2" fillId="5" borderId="7" xfId="0" applyFont="1" applyFill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4" fillId="0" borderId="21" xfId="0" applyFont="1" applyBorder="1"/>
    <xf numFmtId="0" fontId="4" fillId="3" borderId="6" xfId="0" applyFont="1" applyFill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 applyAlignment="1">
      <alignment horizontal="center"/>
    </xf>
    <xf numFmtId="0" fontId="4" fillId="0" borderId="18" xfId="0" applyFont="1" applyBorder="1"/>
    <xf numFmtId="0" fontId="4" fillId="0" borderId="1" xfId="0" applyFont="1" applyBorder="1"/>
    <xf numFmtId="0" fontId="4" fillId="0" borderId="2" xfId="0" applyFont="1" applyBorder="1"/>
    <xf numFmtId="0" fontId="2" fillId="12" borderId="7" xfId="0" applyFont="1" applyFill="1" applyBorder="1"/>
    <xf numFmtId="0" fontId="2" fillId="12" borderId="7" xfId="0" applyFont="1" applyFill="1" applyBorder="1" applyAlignment="1">
      <alignment horizontal="left"/>
    </xf>
    <xf numFmtId="0" fontId="2" fillId="12" borderId="8" xfId="0" applyFont="1" applyFill="1" applyBorder="1" applyAlignment="1">
      <alignment horizontal="left"/>
    </xf>
    <xf numFmtId="0" fontId="4" fillId="13" borderId="0" xfId="0" applyFont="1" applyFill="1"/>
    <xf numFmtId="0" fontId="2" fillId="13" borderId="7" xfId="0" applyFont="1" applyFill="1" applyBorder="1"/>
    <xf numFmtId="0" fontId="4" fillId="8" borderId="0" xfId="0" applyFont="1" applyFill="1"/>
    <xf numFmtId="0" fontId="2" fillId="8" borderId="6" xfId="0" applyFont="1" applyFill="1" applyBorder="1"/>
    <xf numFmtId="0" fontId="2" fillId="8" borderId="7" xfId="0" applyFont="1" applyFill="1" applyBorder="1"/>
    <xf numFmtId="0" fontId="4" fillId="13" borderId="7" xfId="0" applyFont="1" applyFill="1" applyBorder="1"/>
    <xf numFmtId="0" fontId="4" fillId="14" borderId="0" xfId="0" applyFont="1" applyFill="1"/>
    <xf numFmtId="0" fontId="2" fillId="14" borderId="7" xfId="0" applyFont="1" applyFill="1" applyBorder="1"/>
    <xf numFmtId="165" fontId="4" fillId="0" borderId="7" xfId="0" applyNumberFormat="1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2" fillId="10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/>
    </xf>
    <xf numFmtId="164" fontId="2" fillId="9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textRotation="90"/>
    </xf>
    <xf numFmtId="0" fontId="2" fillId="11" borderId="3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 textRotation="90"/>
    </xf>
    <xf numFmtId="0" fontId="2" fillId="4" borderId="3" xfId="0" quotePrefix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8" borderId="12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14" borderId="12" xfId="0" applyFont="1" applyFill="1" applyBorder="1" applyAlignment="1">
      <alignment vertical="center"/>
    </xf>
    <xf numFmtId="47" fontId="4" fillId="0" borderId="0" xfId="0" applyNumberFormat="1" applyFont="1"/>
    <xf numFmtId="164" fontId="4" fillId="14" borderId="0" xfId="0" applyNumberFormat="1" applyFont="1" applyFill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1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8" borderId="0" xfId="0" applyFont="1" applyFill="1" applyAlignment="1">
      <alignment horizontal="center"/>
    </xf>
    <xf numFmtId="0" fontId="4" fillId="13" borderId="0" xfId="0" applyFont="1" applyFill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64" fontId="4" fillId="13" borderId="0" xfId="0" applyNumberFormat="1" applyFont="1" applyFill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8" borderId="0" xfId="0" applyNumberFormat="1" applyFont="1" applyFill="1" applyAlignment="1">
      <alignment horizontal="center"/>
    </xf>
    <xf numFmtId="0" fontId="6" fillId="15" borderId="7" xfId="0" applyFont="1" applyFill="1" applyBorder="1"/>
    <xf numFmtId="0" fontId="6" fillId="0" borderId="7" xfId="0" applyFont="1" applyBorder="1"/>
    <xf numFmtId="0" fontId="7" fillId="0" borderId="21" xfId="0" applyFont="1" applyBorder="1" applyAlignment="1">
      <alignment horizontal="left"/>
    </xf>
    <xf numFmtId="165" fontId="4" fillId="0" borderId="6" xfId="0" applyNumberFormat="1" applyFont="1" applyBorder="1" applyAlignment="1">
      <alignment horizontal="center"/>
    </xf>
    <xf numFmtId="0" fontId="4" fillId="16" borderId="0" xfId="0" applyFont="1" applyFill="1"/>
    <xf numFmtId="165" fontId="4" fillId="17" borderId="6" xfId="0" applyNumberFormat="1" applyFont="1" applyFill="1" applyBorder="1" applyAlignment="1">
      <alignment horizontal="center"/>
    </xf>
    <xf numFmtId="0" fontId="2" fillId="17" borderId="6" xfId="0" applyFont="1" applyFill="1" applyBorder="1" applyAlignment="1">
      <alignment horizontal="center"/>
    </xf>
    <xf numFmtId="0" fontId="6" fillId="17" borderId="7" xfId="0" applyFont="1" applyFill="1" applyBorder="1"/>
    <xf numFmtId="0" fontId="2" fillId="17" borderId="26" xfId="0" applyFont="1" applyFill="1" applyBorder="1" applyAlignment="1">
      <alignment horizontal="center" vertical="center"/>
    </xf>
    <xf numFmtId="0" fontId="8" fillId="17" borderId="7" xfId="0" applyFont="1" applyFill="1" applyBorder="1"/>
    <xf numFmtId="0" fontId="4" fillId="17" borderId="7" xfId="0" applyFont="1" applyFill="1" applyBorder="1" applyAlignment="1">
      <alignment horizontal="left"/>
    </xf>
    <xf numFmtId="0" fontId="9" fillId="17" borderId="7" xfId="0" applyFont="1" applyFill="1" applyBorder="1"/>
    <xf numFmtId="0" fontId="4" fillId="17" borderId="7" xfId="0" applyFont="1" applyFill="1" applyBorder="1" applyAlignment="1">
      <alignment horizontal="left" vertical="center"/>
    </xf>
    <xf numFmtId="0" fontId="2" fillId="0" borderId="7" xfId="0" applyFont="1" applyBorder="1"/>
    <xf numFmtId="0" fontId="5" fillId="3" borderId="22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165" fontId="4" fillId="12" borderId="6" xfId="0" applyNumberFormat="1" applyFont="1" applyFill="1" applyBorder="1" applyAlignment="1">
      <alignment horizontal="center"/>
    </xf>
    <xf numFmtId="47" fontId="4" fillId="12" borderId="6" xfId="0" applyNumberFormat="1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DFF"/>
      <color rgb="FFD883FF"/>
      <color rgb="FFFFD579"/>
      <color rgb="FF0096FF"/>
      <color rgb="FFFF9300"/>
      <color rgb="FF4E8F00"/>
      <color rgb="FF00FB92"/>
      <color rgb="FF76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S23"/>
  <sheetViews>
    <sheetView showRuler="0" view="pageLayout" zoomScale="70" zoomScaleNormal="100" zoomScalePageLayoutView="70" workbookViewId="0">
      <selection activeCell="F5" sqref="F5"/>
    </sheetView>
  </sheetViews>
  <sheetFormatPr defaultColWidth="8.85546875" defaultRowHeight="18" x14ac:dyDescent="0.25"/>
  <cols>
    <col min="1" max="1" width="29.42578125" style="9" bestFit="1" customWidth="1"/>
    <col min="2" max="2" width="16.140625" style="80" customWidth="1"/>
    <col min="3" max="3" width="6.85546875" style="9" customWidth="1"/>
    <col min="4" max="4" width="14.28515625" style="9" customWidth="1"/>
    <col min="5" max="6" width="14.140625" style="9" customWidth="1"/>
    <col min="7" max="7" width="6.42578125" style="9" customWidth="1"/>
    <col min="8" max="8" width="18.5703125" style="78" customWidth="1"/>
    <col min="9" max="9" width="6.140625" style="9" customWidth="1"/>
    <col min="10" max="10" width="13.85546875" style="9" customWidth="1"/>
    <col min="11" max="11" width="4.85546875" style="9" customWidth="1"/>
    <col min="12" max="12" width="10.42578125" style="9" bestFit="1" customWidth="1"/>
    <col min="13" max="13" width="4" style="9" bestFit="1" customWidth="1"/>
    <col min="14" max="14" width="10.7109375" style="9" customWidth="1"/>
    <col min="15" max="15" width="16.140625" style="9" customWidth="1"/>
    <col min="16" max="16" width="51" style="9" bestFit="1" customWidth="1"/>
    <col min="17" max="18" width="8.85546875" style="9"/>
    <col min="19" max="19" width="17.28515625" style="9" customWidth="1"/>
    <col min="20" max="16384" width="8.85546875" style="9"/>
  </cols>
  <sheetData>
    <row r="1" spans="1:19" ht="18.75" thickBot="1" x14ac:dyDescent="0.3">
      <c r="A1" s="42"/>
      <c r="B1" s="82"/>
      <c r="C1" s="42"/>
      <c r="D1" s="42"/>
      <c r="E1" s="42"/>
      <c r="F1" s="42"/>
      <c r="G1" s="42"/>
      <c r="H1" s="86"/>
      <c r="I1" s="42"/>
      <c r="J1" s="42"/>
      <c r="K1" s="42"/>
      <c r="L1" s="42"/>
      <c r="M1" s="42"/>
      <c r="N1" s="42"/>
      <c r="O1" s="42"/>
      <c r="P1" s="42"/>
      <c r="Q1" s="42"/>
    </row>
    <row r="2" spans="1:19" s="69" customFormat="1" ht="49.5" thickBot="1" x14ac:dyDescent="0.25">
      <c r="A2" s="53" t="s">
        <v>0</v>
      </c>
      <c r="B2" s="54" t="s">
        <v>1</v>
      </c>
      <c r="C2" s="55" t="s">
        <v>2</v>
      </c>
      <c r="D2" s="56" t="s">
        <v>3</v>
      </c>
      <c r="E2" s="57" t="s">
        <v>2</v>
      </c>
      <c r="F2" s="58" t="s">
        <v>4</v>
      </c>
      <c r="G2" s="59" t="s">
        <v>2</v>
      </c>
      <c r="H2" s="60" t="s">
        <v>5</v>
      </c>
      <c r="I2" s="61" t="s">
        <v>2</v>
      </c>
      <c r="J2" s="62" t="s">
        <v>106</v>
      </c>
      <c r="K2" s="63" t="s">
        <v>2</v>
      </c>
      <c r="L2" s="64" t="s">
        <v>6</v>
      </c>
      <c r="M2" s="65" t="s">
        <v>2</v>
      </c>
      <c r="N2" s="66" t="s">
        <v>7</v>
      </c>
      <c r="O2" s="67" t="s">
        <v>8</v>
      </c>
      <c r="P2" s="54" t="s">
        <v>0</v>
      </c>
      <c r="Q2" s="68" t="s">
        <v>9</v>
      </c>
    </row>
    <row r="3" spans="1:19" x14ac:dyDescent="0.25">
      <c r="A3" s="99" t="s">
        <v>85</v>
      </c>
      <c r="B3" s="125">
        <v>4.4560185185185189E-3</v>
      </c>
      <c r="C3" s="10">
        <f>IF(B3&lt;&gt;"",RANK(B3,$B$3:$B$17,1),"")</f>
        <v>2</v>
      </c>
      <c r="D3" s="125">
        <v>2.3553240740740739E-3</v>
      </c>
      <c r="E3" s="10">
        <f>IF(D3&lt;&gt;"",RANK(D3,$D$3:$D$17,1),"")</f>
        <v>3</v>
      </c>
      <c r="F3" s="125">
        <v>3.0902777777777777E-3</v>
      </c>
      <c r="G3" s="10">
        <f>IF(F3&lt;&gt;"",RANK(F3,$F$3:$F$17,1),"")</f>
        <v>4</v>
      </c>
      <c r="H3" s="125">
        <v>1.3049768518518519E-3</v>
      </c>
      <c r="I3" s="10">
        <f>IF(H3&lt;&gt;"",RANK(H3,$H$3:$H$17,1),"")</f>
        <v>2</v>
      </c>
      <c r="J3" s="125">
        <v>1.4467592592592592E-3</v>
      </c>
      <c r="K3" s="10">
        <f>IF(J3&lt;&gt;"",RANK(J3,$J$3:$J$17,1),"")</f>
        <v>2</v>
      </c>
      <c r="L3" s="19"/>
      <c r="M3" s="10" t="str">
        <f>IF(L3&lt;&gt;"",RANK(L3,$L$3:$L$17,1),"")</f>
        <v/>
      </c>
      <c r="N3" s="27">
        <f t="shared" ref="N3:N15" si="0">SUM(C3,E3,G3,I3,K3,M3)</f>
        <v>13</v>
      </c>
      <c r="O3" s="10">
        <f>IF(N3&lt;&gt;"",RANK(N3,$N$3:$N$17,1),"")</f>
        <v>2</v>
      </c>
      <c r="P3" s="99" t="s">
        <v>85</v>
      </c>
      <c r="Q3" s="43"/>
    </row>
    <row r="4" spans="1:19" ht="18.75" x14ac:dyDescent="0.3">
      <c r="A4" s="98" t="s">
        <v>97</v>
      </c>
      <c r="B4" s="125">
        <v>7.2685185185185188E-3</v>
      </c>
      <c r="C4" s="10">
        <f>IF(B4&lt;&gt;"",RANK(B4,$B$3:$B$17,1),"")</f>
        <v>13</v>
      </c>
      <c r="D4" s="125">
        <v>4.9659722222222223E-3</v>
      </c>
      <c r="E4" s="10">
        <f>IF(D4&lt;&gt;"",RANK(D4,$D$3:$D$17,1),"")</f>
        <v>10</v>
      </c>
      <c r="F4" s="125">
        <v>4.8451388888888893E-3</v>
      </c>
      <c r="G4" s="10">
        <f>IF(F4&lt;&gt;"",RANK(F4,$F$3:$F$17,1),"")</f>
        <v>13</v>
      </c>
      <c r="H4" s="127">
        <v>60</v>
      </c>
      <c r="I4" s="10">
        <f>IF(H4&lt;&gt;"",RANK(H4,$H$3:$H$17,1),"")</f>
        <v>12</v>
      </c>
      <c r="J4" s="125">
        <v>3.7384259259259259E-3</v>
      </c>
      <c r="K4" s="10">
        <f>IF(J4&lt;&gt;"",RANK(J4,$J$3:$J$17,1),"")</f>
        <v>13</v>
      </c>
      <c r="L4" s="19"/>
      <c r="M4" s="10" t="str">
        <f>IF(L4&lt;&gt;"",RANK(L4,$L$3:$L$17,1),"")</f>
        <v/>
      </c>
      <c r="N4" s="27">
        <f t="shared" si="0"/>
        <v>61</v>
      </c>
      <c r="O4" s="10">
        <f>IF(N4&lt;&gt;"",RANK(N4,$N$3:$N$17,1),"")</f>
        <v>13</v>
      </c>
      <c r="P4" s="98" t="s">
        <v>97</v>
      </c>
      <c r="Q4" s="43"/>
    </row>
    <row r="5" spans="1:19" x14ac:dyDescent="0.25">
      <c r="A5" s="99" t="s">
        <v>86</v>
      </c>
      <c r="B5" s="125">
        <v>5.324074074074074E-3</v>
      </c>
      <c r="C5" s="10">
        <f>IF(B5&lt;&gt;"",RANK(B5,$B$3:$B$17,1),"")</f>
        <v>8</v>
      </c>
      <c r="D5" s="125">
        <v>6.2734953703703702E-3</v>
      </c>
      <c r="E5" s="10">
        <f>IF(D5&lt;&gt;"",RANK(D5,$D$3:$D$17,1),"")</f>
        <v>12</v>
      </c>
      <c r="F5" s="125">
        <v>4.8263888888888887E-3</v>
      </c>
      <c r="G5" s="10">
        <f>IF(F5&lt;&gt;"",RANK(F5,$F$3:$F$17,1),"")</f>
        <v>12</v>
      </c>
      <c r="H5" s="125">
        <v>2.5148148148148148E-3</v>
      </c>
      <c r="I5" s="10">
        <f>IF(H5&lt;&gt;"",RANK(H5,$H$3:$H$17,1),"")</f>
        <v>9</v>
      </c>
      <c r="J5" s="125">
        <v>1.9212962962962964E-3</v>
      </c>
      <c r="K5" s="10">
        <f>IF(J5&lt;&gt;"",RANK(J5,$J$3:$J$17,1),"")</f>
        <v>7</v>
      </c>
      <c r="L5" s="19"/>
      <c r="M5" s="10" t="str">
        <f>IF(L5&lt;&gt;"",RANK(L5,$L$3:$L$17,1),"")</f>
        <v/>
      </c>
      <c r="N5" s="27">
        <f t="shared" si="0"/>
        <v>48</v>
      </c>
      <c r="O5" s="10">
        <f>IF(N5&lt;&gt;"",RANK(N5,$N$3:$N$17,1),"")</f>
        <v>11</v>
      </c>
      <c r="P5" s="99" t="s">
        <v>86</v>
      </c>
      <c r="Q5" s="43"/>
    </row>
    <row r="6" spans="1:19" x14ac:dyDescent="0.25">
      <c r="A6" s="101" t="s">
        <v>88</v>
      </c>
      <c r="B6" s="125">
        <v>4.7222222222222223E-3</v>
      </c>
      <c r="C6" s="10">
        <f>IF(B6&lt;&gt;"",RANK(B6,$B$3:$B$17,1),"")</f>
        <v>4</v>
      </c>
      <c r="D6" s="125">
        <v>2.3343750000000001E-3</v>
      </c>
      <c r="E6" s="10">
        <f>IF(D6&lt;&gt;"",RANK(D6,$D$3:$D$17,1),"")</f>
        <v>2</v>
      </c>
      <c r="F6" s="125">
        <v>3.9236111111111112E-3</v>
      </c>
      <c r="G6" s="10">
        <f>IF(F6&lt;&gt;"",RANK(F6,$F$3:$F$17,1),"")</f>
        <v>8</v>
      </c>
      <c r="H6" s="125">
        <v>1.4991898148148147E-3</v>
      </c>
      <c r="I6" s="10">
        <f>IF(H6&lt;&gt;"",RANK(H6,$H$3:$H$17,1),"")</f>
        <v>3</v>
      </c>
      <c r="J6" s="125">
        <v>1.5509259259259259E-3</v>
      </c>
      <c r="K6" s="10">
        <f>IF(J6&lt;&gt;"",RANK(J6,$J$3:$J$17,1),"")</f>
        <v>5</v>
      </c>
      <c r="L6" s="19"/>
      <c r="M6" s="10" t="str">
        <f>IF(L6&lt;&gt;"",RANK(L6,$L$3:$L$17,1),"")</f>
        <v/>
      </c>
      <c r="N6" s="27">
        <f t="shared" si="0"/>
        <v>22</v>
      </c>
      <c r="O6" s="10">
        <f>IF(N6&lt;&gt;"",RANK(N6,$N$3:$N$17,1),"")</f>
        <v>4</v>
      </c>
      <c r="P6" s="101" t="s">
        <v>88</v>
      </c>
      <c r="Q6" s="43"/>
    </row>
    <row r="7" spans="1:19" x14ac:dyDescent="0.25">
      <c r="A7" s="101" t="s">
        <v>98</v>
      </c>
      <c r="B7" s="125">
        <v>5.9375000000000001E-3</v>
      </c>
      <c r="C7" s="10">
        <f>IF(B7&lt;&gt;"",RANK(B7,$B$3:$B$17,1),"")</f>
        <v>12</v>
      </c>
      <c r="D7" s="125">
        <v>3.5818287037037038E-3</v>
      </c>
      <c r="E7" s="10">
        <f>IF(D7&lt;&gt;"",RANK(D7,$D$3:$D$17,1),"")</f>
        <v>7</v>
      </c>
      <c r="F7" s="125">
        <v>3.9699074074074072E-3</v>
      </c>
      <c r="G7" s="10">
        <f>IF(F7&lt;&gt;"",RANK(F7,$F$3:$F$17,1),"")</f>
        <v>9</v>
      </c>
      <c r="H7" s="125">
        <v>3.6730324074074078E-3</v>
      </c>
      <c r="I7" s="10">
        <f>IF(H7&lt;&gt;"",RANK(H7,$H$3:$H$17,1),"")</f>
        <v>10</v>
      </c>
      <c r="J7" s="125">
        <v>1.9791666666666668E-3</v>
      </c>
      <c r="K7" s="10">
        <f>IF(J7&lt;&gt;"",RANK(J7,$J$3:$J$17,1),"")</f>
        <v>8</v>
      </c>
      <c r="L7" s="19"/>
      <c r="M7" s="10" t="str">
        <f>IF(L7&lt;&gt;"",RANK(L7,$L$3:$L$17,1),"")</f>
        <v/>
      </c>
      <c r="N7" s="27">
        <f t="shared" si="0"/>
        <v>46</v>
      </c>
      <c r="O7" s="10">
        <f>IF(N7&lt;&gt;"",RANK(N7,$N$3:$N$17,1),"")</f>
        <v>9</v>
      </c>
      <c r="P7" s="101" t="s">
        <v>98</v>
      </c>
      <c r="Q7" s="43"/>
    </row>
    <row r="8" spans="1:19" s="93" customFormat="1" x14ac:dyDescent="0.25">
      <c r="A8" s="101" t="s">
        <v>90</v>
      </c>
      <c r="B8" s="125">
        <v>5.9259259259259256E-3</v>
      </c>
      <c r="C8" s="10">
        <f>IF(B8&lt;&gt;"",RANK(B8,$B$3:$B$17,1),"")</f>
        <v>11</v>
      </c>
      <c r="D8" s="125">
        <v>5.6365740740740742E-3</v>
      </c>
      <c r="E8" s="10">
        <f>IF(D8&lt;&gt;"",RANK(D8,$D$3:$D$17,1),"")</f>
        <v>11</v>
      </c>
      <c r="F8" s="125">
        <v>4.4791666666666669E-3</v>
      </c>
      <c r="G8" s="10">
        <f>IF(F8&lt;&gt;"",RANK(F8,$F$3:$F$17,1),"")</f>
        <v>10</v>
      </c>
      <c r="H8" s="125">
        <v>2.3180555555555554E-3</v>
      </c>
      <c r="I8" s="10">
        <f>IF(H8&lt;&gt;"",RANK(H8,$H$3:$H$17,1),"")</f>
        <v>7</v>
      </c>
      <c r="J8" s="125">
        <v>1.8749999999999999E-3</v>
      </c>
      <c r="K8" s="10">
        <f>IF(J8&lt;&gt;"",RANK(J8,$J$3:$J$17,1),"")</f>
        <v>6</v>
      </c>
      <c r="L8" s="19"/>
      <c r="M8" s="10" t="str">
        <f>IF(L8&lt;&gt;"",RANK(L8,$L$3:$L$17,1),"")</f>
        <v/>
      </c>
      <c r="N8" s="27">
        <f t="shared" si="0"/>
        <v>45</v>
      </c>
      <c r="O8" s="10">
        <f>IF(N8&lt;&gt;"",RANK(N8,$N$3:$N$17,1),"")</f>
        <v>8</v>
      </c>
      <c r="P8" s="101" t="s">
        <v>90</v>
      </c>
      <c r="Q8" s="43"/>
      <c r="R8" s="9"/>
      <c r="S8" s="9"/>
    </row>
    <row r="9" spans="1:19" x14ac:dyDescent="0.25">
      <c r="A9" s="99" t="s">
        <v>91</v>
      </c>
      <c r="B9" s="125">
        <v>5.4976851851851853E-3</v>
      </c>
      <c r="C9" s="10">
        <f>IF(B9&lt;&gt;"",RANK(B9,$B$3:$B$17,1),"")</f>
        <v>9</v>
      </c>
      <c r="D9" s="127">
        <v>60</v>
      </c>
      <c r="E9" s="10">
        <f>IF(D9&lt;&gt;"",RANK(D9,$D$3:$D$17,1),"")</f>
        <v>13</v>
      </c>
      <c r="F9" s="125">
        <v>4.6759259259259263E-3</v>
      </c>
      <c r="G9" s="10">
        <f>IF(F9&lt;&gt;"",RANK(F9,$F$3:$F$17,1),"")</f>
        <v>11</v>
      </c>
      <c r="H9" s="125">
        <v>3.9355324074074067E-3</v>
      </c>
      <c r="I9" s="10">
        <f>IF(H9&lt;&gt;"",RANK(H9,$H$3:$H$17,1),"")</f>
        <v>11</v>
      </c>
      <c r="J9" s="125">
        <v>2.662037037037037E-3</v>
      </c>
      <c r="K9" s="10">
        <f>IF(J9&lt;&gt;"",RANK(J9,$J$3:$J$17,1),"")</f>
        <v>11</v>
      </c>
      <c r="L9" s="19"/>
      <c r="M9" s="10" t="str">
        <f>IF(L9&lt;&gt;"",RANK(L9,$L$3:$L$17,1),"")</f>
        <v/>
      </c>
      <c r="N9" s="27">
        <f t="shared" si="0"/>
        <v>55</v>
      </c>
      <c r="O9" s="10">
        <f>IF(N9&lt;&gt;"",RANK(N9,$N$3:$N$17,1),"")</f>
        <v>12</v>
      </c>
      <c r="P9" s="99" t="s">
        <v>91</v>
      </c>
      <c r="Q9" s="43"/>
    </row>
    <row r="10" spans="1:19" x14ac:dyDescent="0.25">
      <c r="A10" s="99" t="s">
        <v>82</v>
      </c>
      <c r="B10" s="125">
        <v>4.6759259259259263E-3</v>
      </c>
      <c r="C10" s="10">
        <f>IF(B10&lt;&gt;"",RANK(B10,$B$3:$B$17,1),"")</f>
        <v>3</v>
      </c>
      <c r="D10" s="125">
        <v>2.7907407407407408E-3</v>
      </c>
      <c r="E10" s="10">
        <f>IF(D10&lt;&gt;"",RANK(D10,$D$3:$D$17,1),"")</f>
        <v>4</v>
      </c>
      <c r="F10" s="125">
        <v>2.6269675925925926E-3</v>
      </c>
      <c r="G10" s="10">
        <f>IF(F10&lt;&gt;"",RANK(F10,$F$3:$F$17,1),"")</f>
        <v>3</v>
      </c>
      <c r="H10" s="125">
        <v>1.5939814814814814E-3</v>
      </c>
      <c r="I10" s="10">
        <f>IF(H10&lt;&gt;"",RANK(H10,$H$3:$H$17,1),"")</f>
        <v>5</v>
      </c>
      <c r="J10" s="125">
        <v>1.5046296296296296E-3</v>
      </c>
      <c r="K10" s="10">
        <f>IF(J10&lt;&gt;"",RANK(J10,$J$3:$J$17,1),"")</f>
        <v>3</v>
      </c>
      <c r="L10" s="19"/>
      <c r="M10" s="10" t="str">
        <f>IF(L10&lt;&gt;"",RANK(L10,$L$3:$L$17,1),"")</f>
        <v/>
      </c>
      <c r="N10" s="27">
        <f t="shared" si="0"/>
        <v>18</v>
      </c>
      <c r="O10" s="10">
        <f>IF(N10&lt;&gt;"",RANK(N10,$N$3:$N$17,1),"")</f>
        <v>3</v>
      </c>
      <c r="P10" s="99" t="s">
        <v>82</v>
      </c>
      <c r="Q10" s="43"/>
    </row>
    <row r="11" spans="1:19" x14ac:dyDescent="0.25">
      <c r="A11" s="99" t="s">
        <v>99</v>
      </c>
      <c r="B11" s="125">
        <v>5.1736111111111115E-3</v>
      </c>
      <c r="C11" s="10">
        <f>IF(B11&lt;&gt;"",RANK(B11,$B$3:$B$17,1),"")</f>
        <v>7</v>
      </c>
      <c r="D11" s="125">
        <v>3.5857638888888888E-3</v>
      </c>
      <c r="E11" s="10">
        <f>IF(D11&lt;&gt;"",RANK(D11,$D$3:$D$17,1),"")</f>
        <v>8</v>
      </c>
      <c r="F11" s="125">
        <v>3.472222222222222E-3</v>
      </c>
      <c r="G11" s="10">
        <f>IF(F11&lt;&gt;"",RANK(F11,$F$3:$F$17,1),"")</f>
        <v>5</v>
      </c>
      <c r="H11" s="125">
        <v>1.7368055555555557E-3</v>
      </c>
      <c r="I11" s="10">
        <f>IF(H11&lt;&gt;"",RANK(H11,$H$3:$H$17,1),"")</f>
        <v>6</v>
      </c>
      <c r="J11" s="125">
        <v>2.1527777777777778E-3</v>
      </c>
      <c r="K11" s="10">
        <f>IF(J11&lt;&gt;"",RANK(J11,$J$3:$J$17,1),"")</f>
        <v>9</v>
      </c>
      <c r="L11" s="19"/>
      <c r="M11" s="10" t="str">
        <f>IF(L11&lt;&gt;"",RANK(L11,$L$3:$L$17,1),"")</f>
        <v/>
      </c>
      <c r="N11" s="27">
        <f t="shared" ref="N11:N12" si="1">SUM(C11,E11,G11,I11,K11,M11)</f>
        <v>35</v>
      </c>
      <c r="O11" s="10">
        <f>IF(N11&lt;&gt;"",RANK(N11,$N$3:$N$17,1),"")</f>
        <v>6</v>
      </c>
      <c r="P11" s="99" t="s">
        <v>99</v>
      </c>
      <c r="Q11" s="43"/>
    </row>
    <row r="12" spans="1:19" x14ac:dyDescent="0.25">
      <c r="A12" s="99" t="s">
        <v>103</v>
      </c>
      <c r="B12" s="125">
        <v>4.9652777777777777E-3</v>
      </c>
      <c r="C12" s="10">
        <f>IF(B12&lt;&gt;"",RANK(B12,$B$3:$B$17,1),"")</f>
        <v>6</v>
      </c>
      <c r="D12" s="125">
        <v>2.9962962962962964E-3</v>
      </c>
      <c r="E12" s="10">
        <f>IF(D12&lt;&gt;"",RANK(D12,$D$3:$D$17,1),"")</f>
        <v>6</v>
      </c>
      <c r="F12" s="125">
        <v>2.4957175925925923E-3</v>
      </c>
      <c r="G12" s="10">
        <f>IF(F12&lt;&gt;"",RANK(F12,$F$3:$F$17,1),"")</f>
        <v>2</v>
      </c>
      <c r="H12" s="125">
        <v>1.5773148148148148E-3</v>
      </c>
      <c r="I12" s="10">
        <f>IF(H12&lt;&gt;"",RANK(H12,$H$3:$H$17,1),"")</f>
        <v>4</v>
      </c>
      <c r="J12" s="125">
        <v>1.5162037037037036E-3</v>
      </c>
      <c r="K12" s="10">
        <f>IF(J12&lt;&gt;"",RANK(J12,$J$3:$J$17,1),"")</f>
        <v>4</v>
      </c>
      <c r="L12" s="19"/>
      <c r="M12" s="10" t="str">
        <f>IF(L12&lt;&gt;"",RANK(L12,$L$3:$L$17,1),"")</f>
        <v/>
      </c>
      <c r="N12" s="27">
        <f t="shared" si="1"/>
        <v>22</v>
      </c>
      <c r="O12" s="10">
        <f>IF(N12&lt;&gt;"",RANK(N12,$N$3:$N$17,1),"")</f>
        <v>4</v>
      </c>
      <c r="P12" s="99" t="s">
        <v>103</v>
      </c>
      <c r="Q12" s="43"/>
    </row>
    <row r="13" spans="1:19" x14ac:dyDescent="0.25">
      <c r="A13" s="99" t="s">
        <v>92</v>
      </c>
      <c r="B13" s="125">
        <v>4.2013888888888891E-3</v>
      </c>
      <c r="C13" s="10">
        <f>IF(B13&lt;&gt;"",RANK(B13,$B$3:$B$17,1),"")</f>
        <v>1</v>
      </c>
      <c r="D13" s="125">
        <v>2.2193287037037038E-3</v>
      </c>
      <c r="E13" s="10">
        <f>IF(D13&lt;&gt;"",RANK(D13,$D$3:$D$17,1),"")</f>
        <v>1</v>
      </c>
      <c r="F13" s="125">
        <v>2.4125000000000001E-3</v>
      </c>
      <c r="G13" s="10">
        <f>IF(F13&lt;&gt;"",RANK(F13,$F$3:$F$17,1),"")</f>
        <v>1</v>
      </c>
      <c r="H13" s="125">
        <v>9.5601851851851848E-4</v>
      </c>
      <c r="I13" s="10">
        <f>IF(H13&lt;&gt;"",RANK(H13,$H$3:$H$17,1),"")</f>
        <v>1</v>
      </c>
      <c r="J13" s="125">
        <v>1.3078703703703703E-3</v>
      </c>
      <c r="K13" s="10">
        <f>IF(J13&lt;&gt;"",RANK(J13,$J$3:$J$17,1),"")</f>
        <v>1</v>
      </c>
      <c r="L13" s="19"/>
      <c r="M13" s="10" t="str">
        <f>IF(L13&lt;&gt;"",RANK(L13,$L$3:$L$17,1),"")</f>
        <v/>
      </c>
      <c r="N13" s="27">
        <f t="shared" si="0"/>
        <v>5</v>
      </c>
      <c r="O13" s="10">
        <f>IF(N13&lt;&gt;"",RANK(N13,$N$3:$N$17,1),"")</f>
        <v>1</v>
      </c>
      <c r="P13" s="99" t="s">
        <v>92</v>
      </c>
      <c r="Q13" s="43"/>
    </row>
    <row r="14" spans="1:19" x14ac:dyDescent="0.25">
      <c r="A14" s="99" t="s">
        <v>80</v>
      </c>
      <c r="B14" s="125">
        <v>5.6365740740740742E-3</v>
      </c>
      <c r="C14" s="10">
        <f>IF(B14&lt;&gt;"",RANK(B14,$B$3:$B$17,1),"")</f>
        <v>10</v>
      </c>
      <c r="D14" s="125">
        <v>3.779282407407407E-3</v>
      </c>
      <c r="E14" s="10">
        <f>IF(D14&lt;&gt;"",RANK(D14,$D$3:$D$17,1),"")</f>
        <v>9</v>
      </c>
      <c r="F14" s="125">
        <v>3.5695601851851856E-3</v>
      </c>
      <c r="G14" s="10">
        <f>IF(F14&lt;&gt;"",RANK(F14,$F$3:$F$17,1),"")</f>
        <v>7</v>
      </c>
      <c r="H14" s="125">
        <v>2.365509259259259E-3</v>
      </c>
      <c r="I14" s="10">
        <f>IF(H14&lt;&gt;"",RANK(H14,$H$3:$H$17,1),"")</f>
        <v>8</v>
      </c>
      <c r="J14" s="125">
        <v>3.0451388888888893E-3</v>
      </c>
      <c r="K14" s="10">
        <f>IF(J14&lt;&gt;"",RANK(J14,$J$3:$J$17,1),"")</f>
        <v>12</v>
      </c>
      <c r="L14" s="19"/>
      <c r="M14" s="10" t="str">
        <f>IF(L14&lt;&gt;"",RANK(L14,$L$3:$L$17,1),"")</f>
        <v/>
      </c>
      <c r="N14" s="27">
        <f t="shared" si="0"/>
        <v>46</v>
      </c>
      <c r="O14" s="10">
        <f>IF(N14&lt;&gt;"",RANK(N14,$N$3:$N$17,1),"")</f>
        <v>9</v>
      </c>
      <c r="P14" s="99" t="s">
        <v>80</v>
      </c>
      <c r="Q14" s="43"/>
    </row>
    <row r="15" spans="1:19" s="93" customFormat="1" x14ac:dyDescent="0.25">
      <c r="A15" s="99" t="s">
        <v>100</v>
      </c>
      <c r="B15" s="125">
        <v>4.9421296296296297E-3</v>
      </c>
      <c r="C15" s="10">
        <f>IF(B15&lt;&gt;"",RANK(B15,$B$3:$B$17,1),"")</f>
        <v>5</v>
      </c>
      <c r="D15" s="125">
        <v>2.8545138888888886E-3</v>
      </c>
      <c r="E15" s="10">
        <f>IF(D15&lt;&gt;"",RANK(D15,$D$3:$D$17,1),"")</f>
        <v>5</v>
      </c>
      <c r="F15" s="125">
        <v>3.5416666666666665E-3</v>
      </c>
      <c r="G15" s="10">
        <f>IF(F15&lt;&gt;"",RANK(F15,$F$3:$F$17,1),"")</f>
        <v>6</v>
      </c>
      <c r="H15" s="127">
        <v>60</v>
      </c>
      <c r="I15" s="10">
        <f>IF(H15&lt;&gt;"",RANK(H15,$H$3:$H$17,1),"")</f>
        <v>12</v>
      </c>
      <c r="J15" s="125">
        <v>2.2337962962962962E-3</v>
      </c>
      <c r="K15" s="10">
        <f>IF(J15&lt;&gt;"",RANK(J15,$J$3:$J$17,1),"")</f>
        <v>10</v>
      </c>
      <c r="L15" s="19"/>
      <c r="M15" s="10" t="str">
        <f>IF(L15&lt;&gt;"",RANK(L15,$L$3:$L$17,1),"")</f>
        <v/>
      </c>
      <c r="N15" s="27">
        <f t="shared" si="0"/>
        <v>38</v>
      </c>
      <c r="O15" s="10">
        <f>IF(N15&lt;&gt;"",RANK(N15,$N$3:$N$17,1),"")</f>
        <v>7</v>
      </c>
      <c r="P15" s="99" t="s">
        <v>100</v>
      </c>
      <c r="Q15" s="43"/>
      <c r="R15" s="9"/>
      <c r="S15" s="9"/>
    </row>
    <row r="16" spans="1:19" x14ac:dyDescent="0.25">
      <c r="A16" s="102" t="s">
        <v>11</v>
      </c>
      <c r="B16" s="92"/>
      <c r="C16" s="10"/>
      <c r="D16" s="92"/>
      <c r="E16" s="10"/>
      <c r="F16" s="92"/>
      <c r="G16" s="10"/>
      <c r="H16" s="92"/>
      <c r="I16" s="10"/>
      <c r="J16" s="92"/>
      <c r="K16" s="10"/>
      <c r="L16" s="50"/>
      <c r="M16" s="10"/>
      <c r="N16" s="27"/>
      <c r="O16" s="10"/>
      <c r="P16" s="28"/>
      <c r="Q16" s="43"/>
      <c r="S16" s="74">
        <v>8.1932870370370363E-4</v>
      </c>
    </row>
    <row r="17" spans="1:19" x14ac:dyDescent="0.25">
      <c r="A17" s="102" t="s">
        <v>12</v>
      </c>
      <c r="B17" s="92"/>
      <c r="C17" s="10"/>
      <c r="D17" s="92"/>
      <c r="E17" s="10"/>
      <c r="F17" s="92"/>
      <c r="G17" s="10"/>
      <c r="H17" s="92"/>
      <c r="I17" s="10"/>
      <c r="J17" s="92"/>
      <c r="K17" s="10"/>
      <c r="L17" s="50"/>
      <c r="M17" s="10"/>
      <c r="N17" s="27"/>
      <c r="O17" s="10"/>
      <c r="P17" s="28"/>
      <c r="Q17" s="43"/>
      <c r="S17" s="74">
        <v>4.1655092592592598E-2</v>
      </c>
    </row>
    <row r="18" spans="1:19" x14ac:dyDescent="0.25">
      <c r="A18" s="25" t="s">
        <v>13</v>
      </c>
      <c r="B18" s="83"/>
      <c r="C18" s="24"/>
      <c r="D18" s="20"/>
      <c r="E18" s="24"/>
      <c r="F18" s="20"/>
      <c r="G18" s="24"/>
      <c r="H18" s="87"/>
      <c r="I18" s="24"/>
      <c r="J18" s="20"/>
      <c r="K18" s="24"/>
      <c r="L18" s="20"/>
      <c r="M18" s="24"/>
      <c r="N18" s="20"/>
      <c r="O18" s="30"/>
      <c r="P18" s="20"/>
      <c r="Q18" s="47"/>
    </row>
    <row r="19" spans="1:19" x14ac:dyDescent="0.25">
      <c r="A19" s="39" t="s">
        <v>14</v>
      </c>
      <c r="B19" s="12"/>
      <c r="C19" s="24"/>
      <c r="D19" s="20"/>
      <c r="E19" s="24"/>
      <c r="F19" s="20"/>
      <c r="G19" s="24"/>
      <c r="H19" s="87"/>
      <c r="I19" s="24"/>
      <c r="J19" s="20"/>
      <c r="K19" s="24"/>
      <c r="L19" s="20"/>
      <c r="M19" s="24"/>
      <c r="N19" s="20"/>
      <c r="O19" s="24"/>
      <c r="P19" s="20"/>
      <c r="Q19" s="47"/>
    </row>
    <row r="20" spans="1:19" x14ac:dyDescent="0.25">
      <c r="A20" s="26" t="s">
        <v>15</v>
      </c>
      <c r="B20" s="83"/>
      <c r="C20" s="24"/>
      <c r="D20" s="20"/>
      <c r="E20" s="24"/>
      <c r="F20" s="20"/>
      <c r="G20" s="24"/>
      <c r="H20" s="87"/>
      <c r="I20" s="24"/>
      <c r="J20" s="20"/>
      <c r="K20" s="24"/>
      <c r="L20" s="20"/>
      <c r="M20" s="24"/>
      <c r="N20" s="20"/>
      <c r="O20" s="24"/>
      <c r="P20" s="20"/>
      <c r="Q20" s="47"/>
    </row>
    <row r="21" spans="1:19" x14ac:dyDescent="0.25">
      <c r="A21" s="89" t="s">
        <v>16</v>
      </c>
    </row>
    <row r="22" spans="1:19" x14ac:dyDescent="0.25">
      <c r="B22" s="84"/>
      <c r="F22" s="9" t="s">
        <v>17</v>
      </c>
    </row>
    <row r="23" spans="1:19" x14ac:dyDescent="0.25">
      <c r="B23" s="85"/>
    </row>
  </sheetData>
  <sortState xmlns:xlrd2="http://schemas.microsoft.com/office/spreadsheetml/2017/richdata2" ref="A3:Q15">
    <sortCondition ref="A3:A15"/>
  </sortState>
  <pageMargins left="0.75" right="0.75" top="1.5" bottom="1" header="0.5" footer="0.5"/>
  <pageSetup scale="45" orientation="landscape" verticalDpi="599" r:id="rId1"/>
  <headerFooter alignWithMargins="0">
    <oddHeader>&amp;C&amp;"Arial,Bold"&amp;12JROTC Raider Meet Results - Male
Hiram High School
21 Oct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26"/>
  <sheetViews>
    <sheetView tabSelected="1" view="pageLayout" topLeftCell="A2" zoomScale="70" zoomScaleNormal="100" zoomScalePageLayoutView="70" workbookViewId="0">
      <selection activeCell="F16" sqref="F16"/>
    </sheetView>
  </sheetViews>
  <sheetFormatPr defaultColWidth="8.85546875" defaultRowHeight="18" x14ac:dyDescent="0.25"/>
  <cols>
    <col min="1" max="1" width="32.42578125" style="9" customWidth="1"/>
    <col min="2" max="2" width="14.28515625" style="80" bestFit="1" customWidth="1"/>
    <col min="3" max="3" width="7.5703125" style="9" customWidth="1"/>
    <col min="4" max="4" width="15.140625" style="9" customWidth="1"/>
    <col min="5" max="5" width="5.85546875" style="9" customWidth="1"/>
    <col min="6" max="6" width="13.28515625" style="9" customWidth="1"/>
    <col min="7" max="7" width="6.140625" style="9" customWidth="1"/>
    <col min="8" max="8" width="18" style="78" bestFit="1" customWidth="1"/>
    <col min="9" max="9" width="5.5703125" style="9" customWidth="1"/>
    <col min="10" max="10" width="13" style="9" customWidth="1"/>
    <col min="11" max="11" width="6.140625" style="9" customWidth="1"/>
    <col min="12" max="12" width="10.42578125" style="9" bestFit="1" customWidth="1"/>
    <col min="13" max="13" width="4" style="9" bestFit="1" customWidth="1"/>
    <col min="14" max="14" width="9.5703125" style="9" customWidth="1"/>
    <col min="15" max="15" width="11" style="9" customWidth="1"/>
    <col min="16" max="16" width="51" style="9" bestFit="1" customWidth="1"/>
    <col min="17" max="16384" width="8.85546875" style="9"/>
  </cols>
  <sheetData>
    <row r="1" spans="1:17" ht="18.75" thickBot="1" x14ac:dyDescent="0.3">
      <c r="A1" s="44"/>
      <c r="B1" s="81"/>
      <c r="C1" s="44"/>
      <c r="D1" s="44"/>
      <c r="E1" s="44"/>
      <c r="F1" s="44"/>
      <c r="G1" s="44"/>
      <c r="H1" s="88"/>
      <c r="I1" s="44"/>
      <c r="J1" s="44"/>
      <c r="K1" s="44"/>
      <c r="L1" s="44"/>
      <c r="M1" s="44"/>
      <c r="N1" s="44"/>
      <c r="O1" s="44"/>
      <c r="P1" s="44"/>
      <c r="Q1" s="44"/>
    </row>
    <row r="2" spans="1:17" s="69" customFormat="1" ht="54.75" thickBot="1" x14ac:dyDescent="0.25">
      <c r="A2" s="53" t="s">
        <v>0</v>
      </c>
      <c r="B2" s="54" t="s">
        <v>1</v>
      </c>
      <c r="C2" s="55" t="s">
        <v>2</v>
      </c>
      <c r="D2" s="56" t="s">
        <v>3</v>
      </c>
      <c r="E2" s="57" t="s">
        <v>2</v>
      </c>
      <c r="F2" s="58" t="s">
        <v>4</v>
      </c>
      <c r="G2" s="59" t="s">
        <v>2</v>
      </c>
      <c r="H2" s="60" t="s">
        <v>5</v>
      </c>
      <c r="I2" s="61" t="s">
        <v>2</v>
      </c>
      <c r="J2" s="62" t="s">
        <v>106</v>
      </c>
      <c r="K2" s="63" t="s">
        <v>2</v>
      </c>
      <c r="L2" s="64" t="s">
        <v>6</v>
      </c>
      <c r="M2" s="65" t="s">
        <v>2</v>
      </c>
      <c r="N2" s="66" t="s">
        <v>7</v>
      </c>
      <c r="O2" s="67" t="s">
        <v>8</v>
      </c>
      <c r="P2" s="54" t="s">
        <v>0</v>
      </c>
      <c r="Q2" s="70" t="s">
        <v>9</v>
      </c>
    </row>
    <row r="3" spans="1:17" x14ac:dyDescent="0.25">
      <c r="A3" s="99" t="s">
        <v>95</v>
      </c>
      <c r="B3" s="125">
        <v>6.030092592592593E-3</v>
      </c>
      <c r="C3" s="10">
        <f>IF(B3&lt;&gt;"",RANK(B3,$B$3:$B$18,1),"")</f>
        <v>3</v>
      </c>
      <c r="D3" s="125">
        <v>3.7918981481481484E-3</v>
      </c>
      <c r="E3" s="10">
        <f>IF(D3&lt;&gt;"",RANK(D3,$D$3:$D$18,1),"")</f>
        <v>7</v>
      </c>
      <c r="F3" s="125">
        <v>3.913773148148148E-3</v>
      </c>
      <c r="G3" s="10">
        <f>IF(F3&lt;&gt;"",RANK(F3,$F$3:$F$18,1),"")</f>
        <v>4</v>
      </c>
      <c r="H3" s="125">
        <v>1.6898148148148148E-3</v>
      </c>
      <c r="I3" s="10">
        <f>IF(H3&lt;&gt;"",RANK(H3,$H$3:$H$18,1),"")</f>
        <v>5</v>
      </c>
      <c r="J3" s="125">
        <v>1.8981481481481482E-3</v>
      </c>
      <c r="K3" s="10">
        <f>IF(J3&lt;&gt;"",RANK(J3,$J$3:$J$18,1),"")</f>
        <v>9</v>
      </c>
      <c r="L3" s="19"/>
      <c r="M3" s="10" t="str">
        <f>IF(L3&lt;&gt;"",RANK(L3,$L$3:$L$18,1),"")</f>
        <v/>
      </c>
      <c r="N3" s="27">
        <f t="shared" ref="N3" si="0">SUM(C3,E3,G3,I3,K3,M3)</f>
        <v>28</v>
      </c>
      <c r="O3" s="10">
        <f>IF(N3&lt;&gt;"",RANK(N3,$N$3:$N$18,1),"")</f>
        <v>5</v>
      </c>
      <c r="P3" s="99" t="s">
        <v>84</v>
      </c>
      <c r="Q3" s="45"/>
    </row>
    <row r="4" spans="1:17" x14ac:dyDescent="0.25">
      <c r="A4" s="99" t="s">
        <v>96</v>
      </c>
      <c r="B4" s="125">
        <v>7.7314814814814815E-3</v>
      </c>
      <c r="C4" s="10">
        <f>IF(B4&lt;&gt;"",RANK(B4,$B$4:$B$21,1),"")</f>
        <v>15</v>
      </c>
      <c r="D4" s="125">
        <v>3.9799768518518517E-3</v>
      </c>
      <c r="E4" s="10">
        <f>IF(D4&lt;&gt;"",RANK(D4,$D$4:$D$21,1),"")</f>
        <v>12</v>
      </c>
      <c r="F4" s="125">
        <v>4.9131944444444449E-3</v>
      </c>
      <c r="G4" s="10">
        <f>IF(F4&lt;&gt;"",RANK(F4,$F$4:$F$21,1),"")</f>
        <v>9</v>
      </c>
      <c r="H4" s="127">
        <v>60</v>
      </c>
      <c r="I4" s="95">
        <f>IF(H4&lt;&gt;"",RANK(H4,$H$4:$H$21,1),"")</f>
        <v>14</v>
      </c>
      <c r="J4" s="125">
        <v>1.6087962962962963E-3</v>
      </c>
      <c r="K4" s="10">
        <f>IF(J4&lt;&gt;"",RANK(J4,$J$4:$J$21,1),"")</f>
        <v>4</v>
      </c>
      <c r="L4" s="19"/>
      <c r="M4" s="10"/>
      <c r="N4" s="11">
        <f t="shared" ref="N4" si="1">SUM(C4,E4,G4,I4,K4,M4)</f>
        <v>54</v>
      </c>
      <c r="O4" s="10">
        <f>IF(N4&lt;&gt;"",RANK(N4,$N$4:$N$21,1),"")</f>
        <v>11</v>
      </c>
      <c r="P4" s="99" t="s">
        <v>84</v>
      </c>
      <c r="Q4" s="45"/>
    </row>
    <row r="5" spans="1:17" ht="18.75" x14ac:dyDescent="0.3">
      <c r="A5" s="98" t="s">
        <v>97</v>
      </c>
      <c r="B5" s="125">
        <v>6.4583333333333333E-3</v>
      </c>
      <c r="C5" s="10">
        <f>IF(B5&lt;&gt;"",RANK(B5,$B$4:$B$21,1),"")</f>
        <v>8</v>
      </c>
      <c r="D5" s="125">
        <v>3.929398148148148E-3</v>
      </c>
      <c r="E5" s="10">
        <f>IF(D5&lt;&gt;"",RANK(D5,$D$4:$D$21,1),"")</f>
        <v>8</v>
      </c>
      <c r="F5" s="125">
        <v>3.4429398148148153E-3</v>
      </c>
      <c r="G5" s="10">
        <f>IF(F5&lt;&gt;"",RANK(F5,$F$4:$F$21,1),"")</f>
        <v>2</v>
      </c>
      <c r="H5" s="127">
        <v>60</v>
      </c>
      <c r="I5" s="95">
        <f>IF(H5&lt;&gt;"",RANK(H5,$H$4:$H$21,1),"")</f>
        <v>14</v>
      </c>
      <c r="J5" s="125">
        <v>1.9328703703703704E-3</v>
      </c>
      <c r="K5" s="10">
        <f>IF(J5&lt;&gt;"",RANK(J5,$J$4:$J$21,1),"")</f>
        <v>9</v>
      </c>
      <c r="L5" s="19"/>
      <c r="M5" s="10"/>
      <c r="N5" s="11">
        <f t="shared" ref="N5:N17" si="2">SUM(C5,E5,G5,I5,K5,M5)</f>
        <v>41</v>
      </c>
      <c r="O5" s="10">
        <f>IF(N5&lt;&gt;"",RANK(N5,$N$4:$N$21,1),"")</f>
        <v>9</v>
      </c>
      <c r="P5" s="98" t="s">
        <v>97</v>
      </c>
      <c r="Q5" s="46"/>
    </row>
    <row r="6" spans="1:17" s="93" customFormat="1" ht="18.75" x14ac:dyDescent="0.3">
      <c r="A6" s="100" t="s">
        <v>101</v>
      </c>
      <c r="B6" s="125">
        <v>6.3078703703703708E-3</v>
      </c>
      <c r="C6" s="10">
        <f>IF(B6&lt;&gt;"",RANK(B6,$B$4:$B$21,1),"")</f>
        <v>5</v>
      </c>
      <c r="D6" s="125">
        <v>3.4342592592592597E-3</v>
      </c>
      <c r="E6" s="10">
        <f>IF(D6&lt;&gt;"",RANK(D6,$D$4:$D$21,1),"")</f>
        <v>4</v>
      </c>
      <c r="F6" s="125">
        <v>4.1087962962962962E-3</v>
      </c>
      <c r="G6" s="10">
        <f>IF(F6&lt;&gt;"",RANK(F6,$F$4:$F$21,1),"")</f>
        <v>5</v>
      </c>
      <c r="H6" s="125">
        <v>9.9537037037037042E-4</v>
      </c>
      <c r="I6" s="95">
        <f>IF(H6&lt;&gt;"",RANK(H6,$H$4:$H$21,1),"")</f>
        <v>1</v>
      </c>
      <c r="J6" s="125">
        <v>1.4814814814814814E-3</v>
      </c>
      <c r="K6" s="10">
        <f>IF(J6&lt;&gt;"",RANK(J6,$J$4:$J$21,1),"")</f>
        <v>1</v>
      </c>
      <c r="L6" s="19"/>
      <c r="M6" s="10"/>
      <c r="N6" s="11">
        <f t="shared" ref="N6" si="3">SUM(C6,E6,G6,I6,K6,M6)</f>
        <v>16</v>
      </c>
      <c r="O6" s="10">
        <f>IF(N6&lt;&gt;"",RANK(N6,$N$4:$N$21,1),"")</f>
        <v>2</v>
      </c>
      <c r="P6" s="100" t="s">
        <v>87</v>
      </c>
      <c r="Q6" s="46"/>
    </row>
    <row r="7" spans="1:17" s="93" customFormat="1" ht="18.75" x14ac:dyDescent="0.3">
      <c r="A7" s="100" t="s">
        <v>102</v>
      </c>
      <c r="B7" s="125">
        <v>7.5810185185185182E-3</v>
      </c>
      <c r="C7" s="10">
        <f>IF(B7&lt;&gt;"",RANK(B7,$B$4:$B$21,1),"")</f>
        <v>14</v>
      </c>
      <c r="D7" s="125">
        <v>4.6719907407407404E-3</v>
      </c>
      <c r="E7" s="10">
        <f>IF(D7&lt;&gt;"",RANK(D7,$D$4:$D$21,1),"")</f>
        <v>16</v>
      </c>
      <c r="F7" s="125">
        <v>6.4351851851851853E-3</v>
      </c>
      <c r="G7" s="10">
        <f>IF(F7&lt;&gt;"",RANK(F7,$F$4:$F$21,1),"")</f>
        <v>14</v>
      </c>
      <c r="H7" s="125">
        <v>1.7939814814814815E-3</v>
      </c>
      <c r="I7" s="95">
        <f>IF(H7&lt;&gt;"",RANK(H7,$H$4:$H$21,1),"")</f>
        <v>6</v>
      </c>
      <c r="J7" s="125">
        <v>2.0486111111111113E-3</v>
      </c>
      <c r="K7" s="10">
        <f>IF(J7&lt;&gt;"",RANK(J7,$J$4:$J$21,1),"")</f>
        <v>12</v>
      </c>
      <c r="L7" s="19"/>
      <c r="M7" s="10"/>
      <c r="N7" s="11">
        <f t="shared" si="2"/>
        <v>62</v>
      </c>
      <c r="O7" s="10">
        <f>IF(N7&lt;&gt;"",RANK(N7,$N$4:$N$21,1),"")</f>
        <v>13</v>
      </c>
      <c r="P7" s="100" t="s">
        <v>87</v>
      </c>
      <c r="Q7" s="46"/>
    </row>
    <row r="8" spans="1:17" x14ac:dyDescent="0.25">
      <c r="A8" s="101" t="s">
        <v>88</v>
      </c>
      <c r="B8" s="125">
        <v>6.828703703703704E-3</v>
      </c>
      <c r="C8" s="10">
        <f>IF(B8&lt;&gt;"",RANK(B8,$B$4:$B$21,1),"")</f>
        <v>12</v>
      </c>
      <c r="D8" s="125">
        <v>3.9692129629629626E-3</v>
      </c>
      <c r="E8" s="10">
        <f>IF(D8&lt;&gt;"",RANK(D8,$D$4:$D$21,1),"")</f>
        <v>11</v>
      </c>
      <c r="F8" s="125">
        <v>6.9097222222222225E-3</v>
      </c>
      <c r="G8" s="10">
        <f>IF(F8&lt;&gt;"",RANK(F8,$F$4:$F$21,1),"")</f>
        <v>15</v>
      </c>
      <c r="H8" s="125">
        <v>2.6157407407407405E-3</v>
      </c>
      <c r="I8" s="95">
        <f>IF(H8&lt;&gt;"",RANK(H8,$H$4:$H$21,1),"")</f>
        <v>11</v>
      </c>
      <c r="J8" s="125">
        <v>2.2453703703703702E-3</v>
      </c>
      <c r="K8" s="10">
        <f>IF(J8&lt;&gt;"",RANK(J8,$J$4:$J$21,1),"")</f>
        <v>15</v>
      </c>
      <c r="L8" s="19"/>
      <c r="M8" s="10"/>
      <c r="N8" s="11">
        <f t="shared" si="2"/>
        <v>64</v>
      </c>
      <c r="O8" s="10">
        <f>IF(N8&lt;&gt;"",RANK(N8,$N$4:$N$21,1),"")</f>
        <v>14</v>
      </c>
      <c r="P8" s="101" t="s">
        <v>88</v>
      </c>
      <c r="Q8" s="46"/>
    </row>
    <row r="9" spans="1:17" x14ac:dyDescent="0.25">
      <c r="A9" s="99" t="s">
        <v>89</v>
      </c>
      <c r="B9" s="125">
        <v>8.4027777777777781E-3</v>
      </c>
      <c r="C9" s="10">
        <f>IF(B9&lt;&gt;"",RANK(B9,$B$4:$B$21,1),"")</f>
        <v>16</v>
      </c>
      <c r="D9" s="125">
        <v>4.0890046296296299E-3</v>
      </c>
      <c r="E9" s="10">
        <f>IF(D9&lt;&gt;"",RANK(D9,$D$4:$D$21,1),"")</f>
        <v>13</v>
      </c>
      <c r="F9" s="125">
        <v>5.7291666666666663E-3</v>
      </c>
      <c r="G9" s="10">
        <f>IF(F9&lt;&gt;"",RANK(F9,$F$4:$F$21,1),"")</f>
        <v>13</v>
      </c>
      <c r="H9" s="125">
        <v>3.2291666666666666E-3</v>
      </c>
      <c r="I9" s="95">
        <f>IF(H9&lt;&gt;"",RANK(H9,$H$4:$H$21,1),"")</f>
        <v>12</v>
      </c>
      <c r="J9" s="125">
        <v>2.1527777777777778E-3</v>
      </c>
      <c r="K9" s="10">
        <f>IF(J9&lt;&gt;"",RANK(J9,$J$4:$J$21,1),"")</f>
        <v>14</v>
      </c>
      <c r="L9" s="19"/>
      <c r="M9" s="10"/>
      <c r="N9" s="11">
        <f t="shared" si="2"/>
        <v>68</v>
      </c>
      <c r="O9" s="10">
        <f>IF(N9&lt;&gt;"",RANK(N9,$N$4:$N$21,1),"")</f>
        <v>15</v>
      </c>
      <c r="P9" s="99" t="s">
        <v>89</v>
      </c>
      <c r="Q9" s="46"/>
    </row>
    <row r="10" spans="1:17" x14ac:dyDescent="0.25">
      <c r="A10" s="99" t="s">
        <v>81</v>
      </c>
      <c r="B10" s="125">
        <v>6.7129629629629631E-3</v>
      </c>
      <c r="C10" s="10">
        <f>IF(B10&lt;&gt;"",RANK(B10,$B$4:$B$21,1),"")</f>
        <v>11</v>
      </c>
      <c r="D10" s="125">
        <v>3.4668981481481482E-3</v>
      </c>
      <c r="E10" s="10">
        <f>IF(D10&lt;&gt;"",RANK(D10,$D$4:$D$21,1),"")</f>
        <v>5</v>
      </c>
      <c r="F10" s="125">
        <v>5.0115740740740737E-3</v>
      </c>
      <c r="G10" s="10">
        <f>IF(F10&lt;&gt;"",RANK(F10,$F$4:$F$21,1),"")</f>
        <v>10</v>
      </c>
      <c r="H10" s="125">
        <v>1.7592592592592592E-3</v>
      </c>
      <c r="I10" s="95">
        <f>IF(H10&lt;&gt;"",RANK(H10,$H$4:$H$21,1),"")</f>
        <v>5</v>
      </c>
      <c r="J10" s="125">
        <v>1.6782407407407408E-3</v>
      </c>
      <c r="K10" s="10">
        <f>IF(J10&lt;&gt;"",RANK(J10,$J$4:$J$21,1),"")</f>
        <v>6</v>
      </c>
      <c r="L10" s="19"/>
      <c r="M10" s="10"/>
      <c r="N10" s="11">
        <f t="shared" si="2"/>
        <v>37</v>
      </c>
      <c r="O10" s="10">
        <f>IF(N10&lt;&gt;"",RANK(N10,$N$4:$N$21,1),"")</f>
        <v>7</v>
      </c>
      <c r="P10" s="99" t="s">
        <v>81</v>
      </c>
      <c r="Q10" s="46"/>
    </row>
    <row r="11" spans="1:17" x14ac:dyDescent="0.25">
      <c r="A11" s="99" t="s">
        <v>91</v>
      </c>
      <c r="B11" s="125">
        <v>6.5509259259259262E-3</v>
      </c>
      <c r="C11" s="10">
        <f>IF(B11&lt;&gt;"",RANK(B11,$B$4:$B$21,1),"")</f>
        <v>9</v>
      </c>
      <c r="D11" s="126">
        <v>4.6013888888888892E-3</v>
      </c>
      <c r="E11" s="10">
        <f>IF(D11&lt;&gt;"",RANK(D11,$D$4:$D$21,1),"")</f>
        <v>15</v>
      </c>
      <c r="F11" s="125">
        <v>7.6219907407407399E-3</v>
      </c>
      <c r="G11" s="10">
        <f>IF(F11&lt;&gt;"",RANK(F11,$F$4:$F$21,1),"")</f>
        <v>16</v>
      </c>
      <c r="H11" s="125">
        <v>5.0694444444444441E-3</v>
      </c>
      <c r="I11" s="95">
        <f>IF(H11&lt;&gt;"",RANK(H11,$H$4:$H$21,1),"")</f>
        <v>13</v>
      </c>
      <c r="J11" s="125">
        <v>2.8124999999999999E-3</v>
      </c>
      <c r="K11" s="10">
        <f>IF(J11&lt;&gt;"",RANK(J11,$J$4:$J$21,1),"")</f>
        <v>16</v>
      </c>
      <c r="L11" s="19"/>
      <c r="M11" s="10"/>
      <c r="N11" s="11">
        <f t="shared" si="2"/>
        <v>69</v>
      </c>
      <c r="O11" s="10">
        <f>IF(N11&lt;&gt;"",RANK(N11,$N$4:$N$21,1),"")</f>
        <v>16</v>
      </c>
      <c r="P11" s="99" t="s">
        <v>91</v>
      </c>
      <c r="Q11" s="46"/>
    </row>
    <row r="12" spans="1:17" x14ac:dyDescent="0.25">
      <c r="A12" s="99" t="s">
        <v>104</v>
      </c>
      <c r="B12" s="125">
        <v>5.8217592592592592E-3</v>
      </c>
      <c r="C12" s="10">
        <f>IF(B12&lt;&gt;"",RANK(B12,$B$4:$B$21,1),"")</f>
        <v>2</v>
      </c>
      <c r="D12" s="125">
        <v>3.1954861111111116E-3</v>
      </c>
      <c r="E12" s="10">
        <f>IF(D12&lt;&gt;"",RANK(D12,$D$4:$D$21,1),"")</f>
        <v>2</v>
      </c>
      <c r="F12" s="125">
        <v>3.5743055555555554E-3</v>
      </c>
      <c r="G12" s="10">
        <f>IF(F12&lt;&gt;"",RANK(F12,$F$4:$F$21,1),"")</f>
        <v>3</v>
      </c>
      <c r="H12" s="125">
        <v>1.1006944444444443E-3</v>
      </c>
      <c r="I12" s="95">
        <f>IF(H12&lt;&gt;"",RANK(H12,$H$4:$H$21,1),"")</f>
        <v>2</v>
      </c>
      <c r="J12" s="125">
        <v>1.6666666666666668E-3</v>
      </c>
      <c r="K12" s="10">
        <f>IF(J12&lt;&gt;"",RANK(J12,$J$4:$J$21,1),"")</f>
        <v>5</v>
      </c>
      <c r="L12" s="19"/>
      <c r="M12" s="10"/>
      <c r="N12" s="11">
        <f t="shared" ref="N12" si="4">SUM(C12,E12,G12,I12,K12,M12)</f>
        <v>14</v>
      </c>
      <c r="O12" s="10">
        <f>IF(N12&lt;&gt;"",RANK(N12,$N$4:$N$21,1),"")</f>
        <v>1</v>
      </c>
      <c r="P12" s="99" t="s">
        <v>82</v>
      </c>
      <c r="Q12" s="46"/>
    </row>
    <row r="13" spans="1:17" x14ac:dyDescent="0.25">
      <c r="A13" s="99" t="s">
        <v>107</v>
      </c>
      <c r="B13" s="125">
        <v>6.030092592592593E-3</v>
      </c>
      <c r="C13" s="10">
        <f>IF(B13&lt;&gt;"",RANK(B13,$B$4:$B$21,1),"")</f>
        <v>4</v>
      </c>
      <c r="D13" s="125">
        <v>3.9511574074074076E-3</v>
      </c>
      <c r="E13" s="10">
        <f>IF(D13&lt;&gt;"",RANK(D13,$D$4:$D$21,1),"")</f>
        <v>9</v>
      </c>
      <c r="F13" s="125">
        <v>5.0462962962962961E-3</v>
      </c>
      <c r="G13" s="10">
        <f>IF(F13&lt;&gt;"",RANK(F13,$F$4:$F$21,1),"")</f>
        <v>11</v>
      </c>
      <c r="H13" s="125">
        <v>2.5810185185185185E-3</v>
      </c>
      <c r="I13" s="95">
        <f>IF(H13&lt;&gt;"",RANK(H13,$H$4:$H$21,1),"")</f>
        <v>10</v>
      </c>
      <c r="J13" s="125">
        <v>2.0370370370370369E-3</v>
      </c>
      <c r="K13" s="10">
        <f>IF(J13&lt;&gt;"",RANK(J13,$J$4:$J$21,1),"")</f>
        <v>11</v>
      </c>
      <c r="L13" s="19"/>
      <c r="M13" s="10"/>
      <c r="N13" s="11">
        <f t="shared" si="2"/>
        <v>45</v>
      </c>
      <c r="O13" s="10">
        <f>IF(N13&lt;&gt;"",RANK(N13,$N$4:$N$21,1),"")</f>
        <v>10</v>
      </c>
      <c r="P13" s="99" t="s">
        <v>82</v>
      </c>
      <c r="Q13" s="46"/>
    </row>
    <row r="14" spans="1:17" s="93" customFormat="1" x14ac:dyDescent="0.25">
      <c r="A14" s="99" t="s">
        <v>80</v>
      </c>
      <c r="B14" s="125">
        <v>6.3194444444444444E-3</v>
      </c>
      <c r="C14" s="10">
        <f>IF(B14&lt;&gt;"",RANK(B14,$B$4:$B$21,1),"")</f>
        <v>6</v>
      </c>
      <c r="D14" s="125">
        <v>3.6697916666666667E-3</v>
      </c>
      <c r="E14" s="10">
        <f>IF(D14&lt;&gt;"",RANK(D14,$D$4:$D$21,1),"")</f>
        <v>6</v>
      </c>
      <c r="F14" s="125">
        <v>4.0972222222222226E-3</v>
      </c>
      <c r="G14" s="10">
        <f>IF(F14&lt;&gt;"",RANK(F14,$F$4:$F$21,1),"")</f>
        <v>4</v>
      </c>
      <c r="H14" s="125">
        <v>1.2152777777777778E-3</v>
      </c>
      <c r="I14" s="95">
        <f>IF(H14&lt;&gt;"",RANK(H14,$H$4:$H$21,1),"")</f>
        <v>3</v>
      </c>
      <c r="J14" s="125">
        <v>1.7013888888888888E-3</v>
      </c>
      <c r="K14" s="10">
        <f>IF(J14&lt;&gt;"",RANK(J14,$J$4:$J$21,1),"")</f>
        <v>7</v>
      </c>
      <c r="L14" s="19"/>
      <c r="M14" s="10"/>
      <c r="N14" s="11">
        <f t="shared" si="2"/>
        <v>26</v>
      </c>
      <c r="O14" s="10">
        <f>IF(N14&lt;&gt;"",RANK(N14,$N$4:$N$21,1),"")</f>
        <v>3</v>
      </c>
      <c r="P14" s="99" t="s">
        <v>80</v>
      </c>
      <c r="Q14" s="46"/>
    </row>
    <row r="15" spans="1:17" x14ac:dyDescent="0.25">
      <c r="A15" s="99" t="s">
        <v>100</v>
      </c>
      <c r="B15" s="125">
        <v>5.7407407407407407E-3</v>
      </c>
      <c r="C15" s="10">
        <f>IF(B15&lt;&gt;"",RANK(B15,$B$4:$B$21,1),"")</f>
        <v>1</v>
      </c>
      <c r="D15" s="125">
        <v>3.1886574074074074E-3</v>
      </c>
      <c r="E15" s="10">
        <f>IF(D15&lt;&gt;"",RANK(D15,$D$4:$D$21,1),"")</f>
        <v>1</v>
      </c>
      <c r="F15" s="125">
        <v>4.3318287037037032E-3</v>
      </c>
      <c r="G15" s="10">
        <f>IF(F15&lt;&gt;"",RANK(F15,$F$4:$F$21,1),"")</f>
        <v>6</v>
      </c>
      <c r="H15" s="125">
        <v>2.3148148148148147E-3</v>
      </c>
      <c r="I15" s="95">
        <f>IF(H15&lt;&gt;"",RANK(H15,$H$4:$H$21,1),"")</f>
        <v>9</v>
      </c>
      <c r="J15" s="125">
        <v>1.9444444444444444E-3</v>
      </c>
      <c r="K15" s="10">
        <f>IF(J15&lt;&gt;"",RANK(J15,$J$4:$J$21,1),"")</f>
        <v>10</v>
      </c>
      <c r="L15" s="19"/>
      <c r="M15" s="10"/>
      <c r="N15" s="11">
        <f t="shared" si="2"/>
        <v>27</v>
      </c>
      <c r="O15" s="10">
        <f>IF(N15&lt;&gt;"",RANK(N15,$N$4:$N$21,1),"")</f>
        <v>4</v>
      </c>
      <c r="P15" s="99" t="s">
        <v>100</v>
      </c>
      <c r="Q15" s="46"/>
    </row>
    <row r="16" spans="1:17" ht="18.75" x14ac:dyDescent="0.3">
      <c r="A16" s="98" t="s">
        <v>93</v>
      </c>
      <c r="B16" s="125">
        <v>6.6782407407407407E-3</v>
      </c>
      <c r="C16" s="10">
        <f>IF(B16&lt;&gt;"",RANK(B16,$B$4:$B$21,1),"")</f>
        <v>10</v>
      </c>
      <c r="D16" s="125">
        <v>3.7319444444444444E-3</v>
      </c>
      <c r="E16" s="10">
        <f>IF(D16&lt;&gt;"",RANK(D16,$D$4:$D$21,1),"")</f>
        <v>7</v>
      </c>
      <c r="F16" s="125">
        <v>4.6296296296296294E-3</v>
      </c>
      <c r="G16" s="10">
        <f>IF(F16&lt;&gt;"",RANK(F16,$F$4:$F$21,1),"")</f>
        <v>8</v>
      </c>
      <c r="H16" s="125">
        <v>1.6087962962962963E-3</v>
      </c>
      <c r="I16" s="95">
        <f>IF(H16&lt;&gt;"",RANK(H16,$H$4:$H$21,1),"")</f>
        <v>4</v>
      </c>
      <c r="J16" s="125">
        <v>1.5856481481481481E-3</v>
      </c>
      <c r="K16" s="10">
        <f>IF(J16&lt;&gt;"",RANK(J16,$J$4:$J$21,1),"")</f>
        <v>2</v>
      </c>
      <c r="L16" s="19"/>
      <c r="M16" s="10"/>
      <c r="N16" s="11">
        <f t="shared" si="2"/>
        <v>31</v>
      </c>
      <c r="O16" s="10">
        <f>IF(N16&lt;&gt;"",RANK(N16,$N$4:$N$21,1),"")</f>
        <v>6</v>
      </c>
      <c r="P16" s="98" t="s">
        <v>93</v>
      </c>
      <c r="Q16" s="46"/>
    </row>
    <row r="17" spans="1:17" ht="18.75" x14ac:dyDescent="0.3">
      <c r="A17" s="98" t="s">
        <v>108</v>
      </c>
      <c r="B17" s="125">
        <v>7.4999999999999997E-3</v>
      </c>
      <c r="C17" s="10">
        <f>IF(B17&lt;&gt;"",RANK(B17,$B$4:$B$21,1),"")</f>
        <v>13</v>
      </c>
      <c r="D17" s="125">
        <v>4.3163194444444447E-3</v>
      </c>
      <c r="E17" s="10">
        <f>IF(D17&lt;&gt;"",RANK(D17,$D$4:$D$21,1),"")</f>
        <v>14</v>
      </c>
      <c r="F17" s="125">
        <v>5.4170138888888887E-3</v>
      </c>
      <c r="G17" s="10">
        <f>IF(F17&lt;&gt;"",RANK(F17,$F$4:$F$21,1),"")</f>
        <v>12</v>
      </c>
      <c r="H17" s="125">
        <v>2.0717592592592593E-3</v>
      </c>
      <c r="I17" s="95">
        <f>IF(H17&lt;&gt;"",RANK(H17,$H$4:$H$21,1),"")</f>
        <v>7</v>
      </c>
      <c r="J17" s="125">
        <v>1.8865740740740742E-3</v>
      </c>
      <c r="K17" s="10">
        <f>IF(J17&lt;&gt;"",RANK(J17,$J$4:$J$21,1),"")</f>
        <v>8</v>
      </c>
      <c r="L17" s="19"/>
      <c r="M17" s="10"/>
      <c r="N17" s="11">
        <f t="shared" si="2"/>
        <v>54</v>
      </c>
      <c r="O17" s="10">
        <f>IF(N17&lt;&gt;"",RANK(N17,$N$4:$N$21,1),"")</f>
        <v>11</v>
      </c>
      <c r="P17" s="98" t="s">
        <v>105</v>
      </c>
      <c r="Q17" s="46"/>
    </row>
    <row r="18" spans="1:17" ht="18.75" x14ac:dyDescent="0.3">
      <c r="A18" s="98" t="s">
        <v>105</v>
      </c>
      <c r="B18" s="125">
        <v>6.3773148148148148E-3</v>
      </c>
      <c r="C18" s="10">
        <f>IF(B18&lt;&gt;"",RANK(B18,$B$4:$B$21,1),"")</f>
        <v>7</v>
      </c>
      <c r="D18" s="125">
        <v>3.9644675925925923E-3</v>
      </c>
      <c r="E18" s="10">
        <f>IF(D18&lt;&gt;"",RANK(D18,$D$4:$D$21,1),"")</f>
        <v>10</v>
      </c>
      <c r="F18" s="125">
        <v>3.2895833333333336E-3</v>
      </c>
      <c r="G18" s="10">
        <f>IF(F18&lt;&gt;"",RANK(F18,$F$4:$F$21,1),"")</f>
        <v>1</v>
      </c>
      <c r="H18" s="125">
        <v>2.2569444444444442E-3</v>
      </c>
      <c r="I18" s="95">
        <f>IF(H18&lt;&gt;"",RANK(H18,$H$4:$H$21,1),"")</f>
        <v>8</v>
      </c>
      <c r="J18" s="125">
        <v>1.5972222222222223E-3</v>
      </c>
      <c r="K18" s="10">
        <f>IF(J18&lt;&gt;"",RANK(J18,$J$4:$J$21,1),"")</f>
        <v>3</v>
      </c>
      <c r="L18" s="19"/>
      <c r="M18" s="10"/>
      <c r="N18" s="11">
        <f t="shared" ref="N18:N19" si="5">SUM(C18,E18,G18,I18,K18,M18)</f>
        <v>29</v>
      </c>
      <c r="O18" s="10">
        <f>IF(N18&lt;&gt;"",RANK(N18,$N$4:$N$21,1),"")</f>
        <v>5</v>
      </c>
      <c r="P18" s="98" t="s">
        <v>105</v>
      </c>
      <c r="Q18" s="46"/>
    </row>
    <row r="19" spans="1:17" x14ac:dyDescent="0.25">
      <c r="A19" s="99" t="s">
        <v>94</v>
      </c>
      <c r="B19" s="125">
        <v>5.9953703703703705E-3</v>
      </c>
      <c r="C19" s="10">
        <f>IF(B19&lt;&gt;"",RANK(B19,$B$4:$B$21,1),"")</f>
        <v>3</v>
      </c>
      <c r="D19" s="125">
        <v>3.2620370370370372E-3</v>
      </c>
      <c r="E19" s="10">
        <f>IF(D19&lt;&gt;"",RANK(D19,$D$4:$D$21,1),"")</f>
        <v>3</v>
      </c>
      <c r="F19" s="125">
        <v>4.3981481481481484E-3</v>
      </c>
      <c r="G19" s="10">
        <f>IF(F19&lt;&gt;"",RANK(F19,$F$4:$F$21,1),"")</f>
        <v>7</v>
      </c>
      <c r="H19" s="127">
        <v>60</v>
      </c>
      <c r="I19" s="95">
        <f>IF(H19&lt;&gt;"",RANK(H19,$H$4:$H$21,1),"")</f>
        <v>14</v>
      </c>
      <c r="J19" s="125">
        <v>2.0717592592592593E-3</v>
      </c>
      <c r="K19" s="10">
        <f>IF(J19&lt;&gt;"",RANK(J19,$J$4:$J$21,1),"")</f>
        <v>13</v>
      </c>
      <c r="L19" s="19"/>
      <c r="M19" s="10"/>
      <c r="N19" s="11">
        <f t="shared" si="5"/>
        <v>40</v>
      </c>
      <c r="O19" s="10">
        <f>IF(N19&lt;&gt;"",RANK(N19,$N$4:$N$21,1),"")</f>
        <v>8</v>
      </c>
      <c r="P19" s="99" t="s">
        <v>94</v>
      </c>
      <c r="Q19" s="46"/>
    </row>
    <row r="20" spans="1:17" x14ac:dyDescent="0.25">
      <c r="A20" s="96" t="s">
        <v>10</v>
      </c>
      <c r="B20" s="92"/>
      <c r="C20" s="21"/>
      <c r="D20" s="92"/>
      <c r="E20" s="21"/>
      <c r="F20" s="92"/>
      <c r="G20" s="21"/>
      <c r="H20" s="94"/>
      <c r="I20" s="21"/>
      <c r="J20" s="92"/>
      <c r="K20" s="21"/>
      <c r="L20" s="50"/>
      <c r="M20" s="21"/>
      <c r="N20" s="11"/>
      <c r="O20" s="10"/>
      <c r="P20" s="28"/>
      <c r="Q20" s="46"/>
    </row>
    <row r="21" spans="1:17" x14ac:dyDescent="0.25">
      <c r="A21" s="90" t="s">
        <v>18</v>
      </c>
      <c r="B21" s="92"/>
      <c r="C21" s="21"/>
      <c r="D21" s="92"/>
      <c r="E21" s="21"/>
      <c r="F21" s="92"/>
      <c r="G21" s="21"/>
      <c r="H21" s="92"/>
      <c r="I21" s="21"/>
      <c r="J21" s="92"/>
      <c r="K21" s="21"/>
      <c r="L21" s="50"/>
      <c r="M21" s="21"/>
      <c r="N21" s="11"/>
      <c r="O21" s="10"/>
      <c r="P21" s="28"/>
      <c r="Q21" s="46"/>
    </row>
    <row r="22" spans="1:17" x14ac:dyDescent="0.25">
      <c r="A22" s="90"/>
      <c r="B22" s="76"/>
      <c r="C22" s="24"/>
      <c r="D22" s="20"/>
      <c r="E22" s="24"/>
      <c r="F22" s="20"/>
      <c r="G22" s="24"/>
      <c r="H22" s="87"/>
      <c r="I22" s="24"/>
      <c r="J22" s="20"/>
      <c r="K22" s="24"/>
      <c r="L22" s="20"/>
      <c r="M22" s="24"/>
      <c r="N22" s="20"/>
      <c r="O22" s="24"/>
      <c r="P22" s="29"/>
      <c r="Q22" s="46"/>
    </row>
    <row r="23" spans="1:17" x14ac:dyDescent="0.25">
      <c r="A23" s="22" t="s">
        <v>13</v>
      </c>
      <c r="B23" s="77"/>
      <c r="C23" s="24"/>
      <c r="D23" s="20"/>
      <c r="E23" s="24"/>
      <c r="F23" s="20"/>
      <c r="G23" s="24"/>
      <c r="H23" s="87"/>
      <c r="I23" s="24"/>
      <c r="J23" s="20"/>
      <c r="K23" s="24"/>
      <c r="L23" s="20"/>
      <c r="M23" s="24"/>
      <c r="N23" s="20"/>
      <c r="O23" s="24"/>
      <c r="P23" s="29"/>
      <c r="Q23" s="46"/>
    </row>
    <row r="24" spans="1:17" x14ac:dyDescent="0.25">
      <c r="A24" s="40" t="s">
        <v>14</v>
      </c>
      <c r="B24" s="77"/>
      <c r="C24" s="24"/>
      <c r="D24" s="20"/>
      <c r="E24" s="24"/>
      <c r="F24" s="20"/>
      <c r="G24" s="24"/>
      <c r="H24" s="87"/>
      <c r="I24" s="24"/>
      <c r="J24" s="20"/>
      <c r="K24" s="24"/>
      <c r="L24" s="20"/>
      <c r="M24" s="24"/>
      <c r="N24" s="20"/>
      <c r="O24" s="24"/>
      <c r="P24" s="29"/>
      <c r="Q24" s="46"/>
    </row>
    <row r="25" spans="1:17" x14ac:dyDescent="0.25">
      <c r="A25" s="23" t="s">
        <v>15</v>
      </c>
    </row>
    <row r="26" spans="1:17" x14ac:dyDescent="0.25">
      <c r="A26" s="89" t="s">
        <v>16</v>
      </c>
    </row>
  </sheetData>
  <sortState xmlns:xlrd2="http://schemas.microsoft.com/office/spreadsheetml/2017/richdata2" ref="A4:Q19">
    <sortCondition ref="A4:A19"/>
  </sortState>
  <pageMargins left="0.75" right="0.75" top="1.25" bottom="1" header="0.5" footer="0.5"/>
  <pageSetup scale="53" orientation="landscape" verticalDpi="599" r:id="rId1"/>
  <headerFooter alignWithMargins="0">
    <oddHeader>&amp;C&amp;"Arial,Bold"&amp;12JROTC Raider Meet Results - Mixed
Hiram High School
21 Oct 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Q15"/>
  <sheetViews>
    <sheetView view="pageLayout" zoomScale="70" zoomScaleNormal="100" zoomScalePageLayoutView="70" workbookViewId="0">
      <selection activeCell="F4" sqref="F4"/>
    </sheetView>
  </sheetViews>
  <sheetFormatPr defaultColWidth="8.85546875" defaultRowHeight="18" x14ac:dyDescent="0.25"/>
  <cols>
    <col min="1" max="1" width="27.85546875" style="9" bestFit="1" customWidth="1"/>
    <col min="2" max="2" width="14.28515625" style="80" bestFit="1" customWidth="1"/>
    <col min="3" max="3" width="7.140625" style="9" customWidth="1"/>
    <col min="4" max="4" width="13.85546875" style="9" customWidth="1"/>
    <col min="5" max="5" width="4.5703125" style="9" bestFit="1" customWidth="1"/>
    <col min="6" max="6" width="13.85546875" style="9" customWidth="1"/>
    <col min="7" max="7" width="4.5703125" style="9" bestFit="1" customWidth="1"/>
    <col min="8" max="8" width="18" style="78" bestFit="1" customWidth="1"/>
    <col min="9" max="9" width="4.5703125" style="9" bestFit="1" customWidth="1"/>
    <col min="10" max="10" width="13" style="9" customWidth="1"/>
    <col min="11" max="11" width="4.5703125" style="9" customWidth="1"/>
    <col min="12" max="12" width="6.140625" style="9" bestFit="1" customWidth="1"/>
    <col min="13" max="13" width="4" style="9" bestFit="1" customWidth="1"/>
    <col min="14" max="14" width="11.28515625" style="9" customWidth="1"/>
    <col min="15" max="15" width="10.7109375" style="9" customWidth="1"/>
    <col min="16" max="16" width="51" style="9" bestFit="1" customWidth="1"/>
    <col min="17" max="16384" width="8.85546875" style="9"/>
  </cols>
  <sheetData>
    <row r="1" spans="1:17" ht="18.75" thickBot="1" x14ac:dyDescent="0.3">
      <c r="A1" s="48"/>
      <c r="B1" s="79"/>
      <c r="C1" s="48"/>
      <c r="D1" s="48"/>
      <c r="E1" s="48"/>
      <c r="F1" s="48"/>
      <c r="G1" s="48"/>
      <c r="H1" s="75"/>
      <c r="I1" s="48"/>
      <c r="J1" s="48"/>
      <c r="K1" s="48"/>
      <c r="L1" s="48"/>
      <c r="M1" s="48"/>
      <c r="N1" s="48"/>
      <c r="O1" s="48"/>
      <c r="P1" s="48"/>
      <c r="Q1" s="48"/>
    </row>
    <row r="2" spans="1:17" s="69" customFormat="1" ht="53.25" customHeight="1" thickBot="1" x14ac:dyDescent="0.25">
      <c r="A2" s="97" t="s">
        <v>0</v>
      </c>
      <c r="B2" s="54" t="s">
        <v>1</v>
      </c>
      <c r="C2" s="55" t="s">
        <v>2</v>
      </c>
      <c r="D2" s="56" t="s">
        <v>3</v>
      </c>
      <c r="E2" s="57" t="s">
        <v>2</v>
      </c>
      <c r="F2" s="58" t="s">
        <v>4</v>
      </c>
      <c r="G2" s="59" t="s">
        <v>2</v>
      </c>
      <c r="H2" s="60" t="s">
        <v>5</v>
      </c>
      <c r="I2" s="61" t="s">
        <v>2</v>
      </c>
      <c r="J2" s="62" t="s">
        <v>106</v>
      </c>
      <c r="K2" s="63" t="s">
        <v>2</v>
      </c>
      <c r="L2" s="64" t="s">
        <v>6</v>
      </c>
      <c r="M2" s="65" t="s">
        <v>2</v>
      </c>
      <c r="N2" s="66" t="s">
        <v>7</v>
      </c>
      <c r="O2" s="71" t="s">
        <v>8</v>
      </c>
      <c r="P2" s="72" t="s">
        <v>0</v>
      </c>
      <c r="Q2" s="73" t="s">
        <v>9</v>
      </c>
    </row>
    <row r="3" spans="1:17" x14ac:dyDescent="0.25">
      <c r="A3" s="99" t="s">
        <v>85</v>
      </c>
      <c r="B3" s="125">
        <v>5.7754629629629631E-3</v>
      </c>
      <c r="C3" s="10">
        <f>IF(B3&lt;&gt;"",RANK(B3,$B$3:$B$17,1),"")</f>
        <v>2</v>
      </c>
      <c r="D3" s="125">
        <v>3.2136574074074068E-3</v>
      </c>
      <c r="E3" s="10">
        <f>IF(D3&lt;&gt;"",RANK(D3,$D$3:$D$17,1),"")</f>
        <v>2</v>
      </c>
      <c r="F3" s="125">
        <v>3.6111111111111109E-3</v>
      </c>
      <c r="G3" s="10">
        <f>IF(F3&lt;&gt;"",RANK(F3,$F$3:$F$17,1),"")</f>
        <v>2</v>
      </c>
      <c r="H3" s="125">
        <v>1.4236111111111112E-3</v>
      </c>
      <c r="I3" s="10">
        <f>IF(H3&lt;&gt;"",RANK(H3,$H$3:$H$17,1),"")</f>
        <v>2</v>
      </c>
      <c r="J3" s="125">
        <v>1.6203703703703703E-3</v>
      </c>
      <c r="K3" s="10">
        <f>IF(J3&lt;&gt;"",RANK(J3,$J$3:$J$17,1),"")</f>
        <v>1</v>
      </c>
      <c r="L3" s="19"/>
      <c r="M3" s="10" t="str">
        <f>IF(L3&lt;&gt;"",RANK(L3,$L$3:$L$11,1),"")</f>
        <v/>
      </c>
      <c r="N3" s="11">
        <f t="shared" ref="N3:N11" si="0">SUM(C3,E3,G3,I3,K3,M3)</f>
        <v>9</v>
      </c>
      <c r="O3" s="10">
        <f>IF(N3&lt;&gt;"",RANK(N3,$N$3:$N$11,1),"")</f>
        <v>2</v>
      </c>
      <c r="P3" s="99" t="s">
        <v>85</v>
      </c>
      <c r="Q3" s="49"/>
    </row>
    <row r="4" spans="1:17" x14ac:dyDescent="0.25">
      <c r="A4" s="101" t="s">
        <v>88</v>
      </c>
      <c r="B4" s="125">
        <v>6.6666666666666671E-3</v>
      </c>
      <c r="C4" s="10">
        <f>IF(B4&lt;&gt;"",RANK(B4,$B$3:$B$11,1),"")</f>
        <v>6</v>
      </c>
      <c r="D4" s="125">
        <v>3.716319444444444E-3</v>
      </c>
      <c r="E4" s="10">
        <f>IF(D4&lt;&gt;"",RANK(D4,$D$3:$D$11,1),"")</f>
        <v>3</v>
      </c>
      <c r="F4" s="125">
        <v>5.4513888888888893E-3</v>
      </c>
      <c r="G4" s="10">
        <f>IF(F4&lt;&gt;"",RANK(F4,$F$3:$F$11,1),"")</f>
        <v>7</v>
      </c>
      <c r="H4" s="125">
        <v>1.5625000000000001E-3</v>
      </c>
      <c r="I4" s="10">
        <f>IF(H4&lt;&gt;"",RANK(H4,$H$3:$H$11,1),"")</f>
        <v>3</v>
      </c>
      <c r="J4" s="125">
        <v>2.7893518518518519E-3</v>
      </c>
      <c r="K4" s="10">
        <f>IF(J4&lt;&gt;"",RANK(J4,$J$3:$J$11,1),"")</f>
        <v>8</v>
      </c>
      <c r="L4" s="19"/>
      <c r="M4" s="10" t="str">
        <f>IF(L4&lt;&gt;"",RANK(L4,$L$3:$L$11,1),"")</f>
        <v/>
      </c>
      <c r="N4" s="11">
        <f t="shared" si="0"/>
        <v>27</v>
      </c>
      <c r="O4" s="10">
        <f>IF(N4&lt;&gt;"",RANK(N4,$N$3:$N$11,1),"")</f>
        <v>5</v>
      </c>
      <c r="P4" s="101" t="s">
        <v>88</v>
      </c>
      <c r="Q4" s="49"/>
    </row>
    <row r="5" spans="1:17" x14ac:dyDescent="0.25">
      <c r="A5" s="99" t="s">
        <v>81</v>
      </c>
      <c r="B5" s="125">
        <v>8.7384259259259255E-3</v>
      </c>
      <c r="C5" s="10">
        <f>IF(B5&lt;&gt;"",RANK(B5,$B$3:$B$11,1),"")</f>
        <v>9</v>
      </c>
      <c r="D5" s="125">
        <v>6.2506944444444441E-3</v>
      </c>
      <c r="E5" s="10">
        <f>IF(D5&lt;&gt;"",RANK(D5,$D$3:$D$11,1),"")</f>
        <v>9</v>
      </c>
      <c r="F5" s="125">
        <v>6.3194444444444444E-3</v>
      </c>
      <c r="G5" s="10">
        <f>IF(F5&lt;&gt;"",RANK(F5,$F$3:$F$11,1),"")</f>
        <v>9</v>
      </c>
      <c r="H5" s="127">
        <v>60</v>
      </c>
      <c r="I5" s="10">
        <f>IF(H5&lt;&gt;"",RANK(H5,$H$3:$H$11,1),"")</f>
        <v>9</v>
      </c>
      <c r="J5" s="125">
        <v>2.0717592592592593E-3</v>
      </c>
      <c r="K5" s="10">
        <f>IF(J5&lt;&gt;"",RANK(J5,$J$3:$J$11,1),"")</f>
        <v>4</v>
      </c>
      <c r="L5" s="19"/>
      <c r="M5" s="10" t="str">
        <f>IF(L5&lt;&gt;"",RANK(L5,$L$3:$L$11,1),"")</f>
        <v/>
      </c>
      <c r="N5" s="11">
        <f t="shared" si="0"/>
        <v>40</v>
      </c>
      <c r="O5" s="10">
        <f>IF(N5&lt;&gt;"",RANK(N5,$N$3:$N$11,1),"")</f>
        <v>9</v>
      </c>
      <c r="P5" s="99" t="s">
        <v>81</v>
      </c>
      <c r="Q5" s="49"/>
    </row>
    <row r="6" spans="1:17" x14ac:dyDescent="0.25">
      <c r="A6" s="101" t="s">
        <v>90</v>
      </c>
      <c r="B6" s="125">
        <v>6.4699074074074077E-3</v>
      </c>
      <c r="C6" s="10">
        <f>IF(B6&lt;&gt;"",RANK(B6,$B$3:$B$11,1),"")</f>
        <v>5</v>
      </c>
      <c r="D6" s="125">
        <v>3.9076388888888893E-3</v>
      </c>
      <c r="E6" s="10">
        <f>IF(D6&lt;&gt;"",RANK(D6,$D$3:$D$11,1),"")</f>
        <v>4</v>
      </c>
      <c r="F6" s="125">
        <v>5.9375000000000001E-3</v>
      </c>
      <c r="G6" s="10">
        <f>IF(F6&lt;&gt;"",RANK(F6,$F$3:$F$11,1),"")</f>
        <v>8</v>
      </c>
      <c r="H6" s="125">
        <v>3.7037037037037038E-3</v>
      </c>
      <c r="I6" s="10">
        <f>IF(H6&lt;&gt;"",RANK(H6,$H$3:$H$11,1),"")</f>
        <v>7</v>
      </c>
      <c r="J6" s="125">
        <v>2.2453703703703702E-3</v>
      </c>
      <c r="K6" s="10">
        <f>IF(J6&lt;&gt;"",RANK(J6,$J$3:$J$11,1),"")</f>
        <v>5</v>
      </c>
      <c r="L6" s="19"/>
      <c r="M6" s="10" t="str">
        <f>IF(L6&lt;&gt;"",RANK(L6,$L$3:$L$11,1),"")</f>
        <v/>
      </c>
      <c r="N6" s="11">
        <f t="shared" si="0"/>
        <v>29</v>
      </c>
      <c r="O6" s="10">
        <f>IF(N6&lt;&gt;"",RANK(N6,$N$3:$N$11,1),"")</f>
        <v>6</v>
      </c>
      <c r="P6" s="101" t="s">
        <v>90</v>
      </c>
      <c r="Q6" s="49"/>
    </row>
    <row r="7" spans="1:17" x14ac:dyDescent="0.25">
      <c r="A7" s="99" t="s">
        <v>99</v>
      </c>
      <c r="B7" s="125">
        <v>6.4004629629629628E-3</v>
      </c>
      <c r="C7" s="10">
        <f>IF(B7&lt;&gt;"",RANK(B7,$B$3:$B$11,1),"")</f>
        <v>4</v>
      </c>
      <c r="D7" s="125">
        <v>3.9181712962962963E-3</v>
      </c>
      <c r="E7" s="10">
        <f>IF(D7&lt;&gt;"",RANK(D7,$D$3:$D$11,1),"")</f>
        <v>5</v>
      </c>
      <c r="F7" s="125">
        <v>5.1504629629629626E-3</v>
      </c>
      <c r="G7" s="10">
        <f>IF(F7&lt;&gt;"",RANK(F7,$F$3:$F$11,1),"")</f>
        <v>5</v>
      </c>
      <c r="H7" s="125">
        <v>2.1527777777777778E-3</v>
      </c>
      <c r="I7" s="10">
        <f>IF(H7&lt;&gt;"",RANK(H7,$H$3:$H$11,1),"")</f>
        <v>5</v>
      </c>
      <c r="J7" s="125">
        <v>2.3148148148148147E-3</v>
      </c>
      <c r="K7" s="10">
        <f>IF(J7&lt;&gt;"",RANK(J7,$J$3:$J$11,1),"")</f>
        <v>6</v>
      </c>
      <c r="L7" s="19"/>
      <c r="M7" s="10" t="str">
        <f>IF(L7&lt;&gt;"",RANK(L7,$L$3:$L$11,1),"")</f>
        <v/>
      </c>
      <c r="N7" s="11">
        <f t="shared" si="0"/>
        <v>25</v>
      </c>
      <c r="O7" s="10">
        <f>IF(N7&lt;&gt;"",RANK(N7,$N$3:$N$11,1),"")</f>
        <v>4</v>
      </c>
      <c r="P7" s="99" t="s">
        <v>99</v>
      </c>
      <c r="Q7" s="49"/>
    </row>
    <row r="8" spans="1:17" x14ac:dyDescent="0.25">
      <c r="A8" s="99" t="s">
        <v>103</v>
      </c>
      <c r="B8" s="125">
        <v>5.9722222222222225E-3</v>
      </c>
      <c r="C8" s="10">
        <f>IF(B8&lt;&gt;"",RANK(B8,$B$3:$B$11,1),"")</f>
        <v>3</v>
      </c>
      <c r="D8" s="125">
        <v>4.0230324074074075E-3</v>
      </c>
      <c r="E8" s="10">
        <f>IF(D8&lt;&gt;"",RANK(D8,$D$3:$D$11,1),"")</f>
        <v>6</v>
      </c>
      <c r="F8" s="125">
        <v>4.5562499999999995E-3</v>
      </c>
      <c r="G8" s="10">
        <f>IF(F8&lt;&gt;"",RANK(F8,$F$3:$F$11,1),"")</f>
        <v>3</v>
      </c>
      <c r="H8" s="125">
        <v>1.5625000000000001E-3</v>
      </c>
      <c r="I8" s="10">
        <f>IF(H8&lt;&gt;"",RANK(H8,$H$3:$H$11,1),"")</f>
        <v>3</v>
      </c>
      <c r="J8" s="125">
        <v>2.0601851851851853E-3</v>
      </c>
      <c r="K8" s="10">
        <f>IF(J8&lt;&gt;"",RANK(J8,$J$3:$J$11,1),"")</f>
        <v>3</v>
      </c>
      <c r="L8" s="19"/>
      <c r="M8" s="10" t="str">
        <f>IF(L8&lt;&gt;"",RANK(L8,$L$3:$L$11,1),"")</f>
        <v/>
      </c>
      <c r="N8" s="11">
        <f t="shared" ref="N8" si="1">SUM(C8,E8,G8,I8,K8,M8)</f>
        <v>18</v>
      </c>
      <c r="O8" s="10">
        <f>IF(N8&lt;&gt;"",RANK(N8,$N$3:$N$11,1),"")</f>
        <v>3</v>
      </c>
      <c r="P8" s="99" t="s">
        <v>103</v>
      </c>
      <c r="Q8" s="49"/>
    </row>
    <row r="9" spans="1:17" x14ac:dyDescent="0.25">
      <c r="A9" s="99" t="s">
        <v>92</v>
      </c>
      <c r="B9" s="125">
        <v>5.2662037037037035E-3</v>
      </c>
      <c r="C9" s="10">
        <f>IF(B9&lt;&gt;"",RANK(B9,$B$3:$B$11,1),"")</f>
        <v>1</v>
      </c>
      <c r="D9" s="125">
        <v>2.7914351851851854E-3</v>
      </c>
      <c r="E9" s="10">
        <f>IF(D9&lt;&gt;"",RANK(D9,$D$3:$D$11,1),"")</f>
        <v>1</v>
      </c>
      <c r="F9" s="125">
        <v>3.0497685185185185E-3</v>
      </c>
      <c r="G9" s="10">
        <f>IF(F9&lt;&gt;"",RANK(F9,$F$3:$F$11,1),"")</f>
        <v>1</v>
      </c>
      <c r="H9" s="125">
        <v>1.0648148148148149E-3</v>
      </c>
      <c r="I9" s="10">
        <f>IF(H9&lt;&gt;"",RANK(H9,$H$3:$H$11,1),"")</f>
        <v>1</v>
      </c>
      <c r="J9" s="125">
        <v>1.6550925925925926E-3</v>
      </c>
      <c r="K9" s="10">
        <f>IF(J9&lt;&gt;"",RANK(J9,$J$3:$J$11,1),"")</f>
        <v>2</v>
      </c>
      <c r="L9" s="19"/>
      <c r="M9" s="10" t="str">
        <f>IF(L9&lt;&gt;"",RANK(L9,$L$3:$L$11,1),"")</f>
        <v/>
      </c>
      <c r="N9" s="11">
        <f t="shared" si="0"/>
        <v>6</v>
      </c>
      <c r="O9" s="10">
        <f>IF(N9&lt;&gt;"",RANK(N9,$N$3:$N$11,1),"")</f>
        <v>1</v>
      </c>
      <c r="P9" s="99" t="s">
        <v>92</v>
      </c>
      <c r="Q9" s="49"/>
    </row>
    <row r="10" spans="1:17" x14ac:dyDescent="0.25">
      <c r="A10" s="99" t="s">
        <v>80</v>
      </c>
      <c r="B10" s="125">
        <v>7.4768518518518517E-3</v>
      </c>
      <c r="C10" s="10">
        <f>IF(B10&lt;&gt;"",RANK(B10,$B$3:$B$11,1),"")</f>
        <v>7</v>
      </c>
      <c r="D10" s="125">
        <v>4.4165509259259253E-3</v>
      </c>
      <c r="E10" s="10">
        <f>IF(D10&lt;&gt;"",RANK(D10,$D$3:$D$11,1),"")</f>
        <v>8</v>
      </c>
      <c r="F10" s="125">
        <v>4.7858796296296295E-3</v>
      </c>
      <c r="G10" s="10">
        <f>IF(F10&lt;&gt;"",RANK(F10,$F$3:$F$11,1),"")</f>
        <v>4</v>
      </c>
      <c r="H10" s="125">
        <v>2.7777777777777779E-3</v>
      </c>
      <c r="I10" s="10">
        <f>IF(H10&lt;&gt;"",RANK(H10,$H$3:$H$11,1),"")</f>
        <v>6</v>
      </c>
      <c r="J10" s="125">
        <v>2.3842592592592591E-3</v>
      </c>
      <c r="K10" s="10">
        <f>IF(J10&lt;&gt;"",RANK(J10,$J$3:$J$11,1),"")</f>
        <v>7</v>
      </c>
      <c r="L10" s="19"/>
      <c r="M10" s="10" t="str">
        <f>IF(L10&lt;&gt;"",RANK(L10,$L$3:$L$11,1),"")</f>
        <v/>
      </c>
      <c r="N10" s="11">
        <f t="shared" si="0"/>
        <v>32</v>
      </c>
      <c r="O10" s="10">
        <f>IF(N10&lt;&gt;"",RANK(N10,$N$3:$N$11,1),"")</f>
        <v>7</v>
      </c>
      <c r="P10" s="99" t="s">
        <v>80</v>
      </c>
      <c r="Q10" s="49"/>
    </row>
    <row r="11" spans="1:17" x14ac:dyDescent="0.25">
      <c r="A11" s="99" t="s">
        <v>100</v>
      </c>
      <c r="B11" s="125">
        <v>7.8009259259259256E-3</v>
      </c>
      <c r="C11" s="10">
        <f>IF(B11&lt;&gt;"",RANK(B11,$B$3:$B$11,1),"")</f>
        <v>8</v>
      </c>
      <c r="D11" s="125">
        <v>4.3052083333333336E-3</v>
      </c>
      <c r="E11" s="10">
        <f>IF(D11&lt;&gt;"",RANK(D11,$D$3:$D$11,1),"")</f>
        <v>7</v>
      </c>
      <c r="F11" s="125">
        <v>5.2199074074074075E-3</v>
      </c>
      <c r="G11" s="10">
        <f>IF(F11&lt;&gt;"",RANK(F11,$F$3:$F$11,1),"")</f>
        <v>6</v>
      </c>
      <c r="H11" s="125">
        <v>3.9236111111111112E-3</v>
      </c>
      <c r="I11" s="10">
        <f>IF(H11&lt;&gt;"",RANK(H11,$H$3:$H$11,1),"")</f>
        <v>8</v>
      </c>
      <c r="J11" s="125">
        <v>3.3449074074074076E-3</v>
      </c>
      <c r="K11" s="10">
        <f>IF(J11&lt;&gt;"",RANK(J11,$J$3:$J$11,1),"")</f>
        <v>9</v>
      </c>
      <c r="L11" s="19"/>
      <c r="M11" s="10" t="str">
        <f>IF(L11&lt;&gt;"",RANK(L11,$L$3:$L$11,1),"")</f>
        <v/>
      </c>
      <c r="N11" s="11">
        <f t="shared" si="0"/>
        <v>38</v>
      </c>
      <c r="O11" s="10">
        <f>IF(N11&lt;&gt;"",RANK(N11,$N$3:$N$11,1),"")</f>
        <v>8</v>
      </c>
      <c r="P11" s="99" t="s">
        <v>100</v>
      </c>
      <c r="Q11" s="49"/>
    </row>
    <row r="12" spans="1:17" ht="17.25" customHeight="1" x14ac:dyDescent="0.25">
      <c r="A12" s="91"/>
    </row>
    <row r="13" spans="1:17" x14ac:dyDescent="0.25">
      <c r="A13" s="41" t="s">
        <v>14</v>
      </c>
    </row>
    <row r="14" spans="1:17" x14ac:dyDescent="0.25">
      <c r="A14" s="13" t="s">
        <v>15</v>
      </c>
    </row>
    <row r="15" spans="1:17" x14ac:dyDescent="0.25">
      <c r="A15" s="89" t="s">
        <v>16</v>
      </c>
    </row>
  </sheetData>
  <pageMargins left="0.75" right="0.75" top="1.5" bottom="1" header="0.5" footer="0.5"/>
  <pageSetup scale="56" orientation="landscape" verticalDpi="599" r:id="rId1"/>
  <headerFooter alignWithMargins="0">
    <oddHeader>&amp;C&amp;"Arial,Bold"&amp;12JROTC Raider Meet Results - Female
Hiram High School
21 Oct 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8"/>
  <sheetViews>
    <sheetView showRuler="0" view="pageLayout" zoomScale="55" zoomScaleNormal="100" zoomScalePageLayoutView="55" workbookViewId="0">
      <selection activeCell="F29" sqref="F29:F31"/>
    </sheetView>
  </sheetViews>
  <sheetFormatPr defaultColWidth="8.85546875" defaultRowHeight="18" x14ac:dyDescent="0.25"/>
  <cols>
    <col min="1" max="1" width="6.140625" style="9" customWidth="1"/>
    <col min="2" max="2" width="26.140625" style="9" bestFit="1" customWidth="1"/>
    <col min="3" max="3" width="5.85546875" style="9" customWidth="1"/>
    <col min="4" max="4" width="27.7109375" style="9" bestFit="1" customWidth="1"/>
    <col min="5" max="5" width="5.85546875" style="9" customWidth="1"/>
    <col min="6" max="6" width="26.140625" style="9" bestFit="1" customWidth="1"/>
    <col min="7" max="16384" width="8.85546875" style="9"/>
  </cols>
  <sheetData>
    <row r="1" spans="1:6" ht="24" thickBot="1" x14ac:dyDescent="0.4">
      <c r="A1" s="103" t="s">
        <v>19</v>
      </c>
      <c r="B1" s="103"/>
      <c r="C1" s="103"/>
      <c r="D1" s="103"/>
      <c r="E1" s="103"/>
      <c r="F1" s="103"/>
    </row>
    <row r="2" spans="1:6" ht="18.75" thickBot="1" x14ac:dyDescent="0.3">
      <c r="A2" s="119" t="s">
        <v>20</v>
      </c>
      <c r="B2" s="120"/>
      <c r="C2" s="119" t="s">
        <v>21</v>
      </c>
      <c r="D2" s="120"/>
      <c r="E2" s="119" t="s">
        <v>22</v>
      </c>
      <c r="F2" s="120"/>
    </row>
    <row r="3" spans="1:6" ht="18.75" thickBot="1" x14ac:dyDescent="0.3">
      <c r="A3" s="121" t="str">
        <f>Female!$B2</f>
        <v>Team Run</v>
      </c>
      <c r="B3" s="122"/>
      <c r="C3" s="121" t="str">
        <f>Female!$B2</f>
        <v>Team Run</v>
      </c>
      <c r="D3" s="122"/>
      <c r="E3" s="121" t="str">
        <f>Female!$B2</f>
        <v>Team Run</v>
      </c>
      <c r="F3" s="122"/>
    </row>
    <row r="4" spans="1:6" x14ac:dyDescent="0.25">
      <c r="A4" s="31">
        <v>3</v>
      </c>
      <c r="B4" s="32"/>
      <c r="C4" s="31">
        <v>3</v>
      </c>
      <c r="D4" s="32"/>
      <c r="E4" s="31">
        <v>3</v>
      </c>
      <c r="F4" s="32"/>
    </row>
    <row r="5" spans="1:6" x14ac:dyDescent="0.25">
      <c r="A5" s="33">
        <v>2</v>
      </c>
      <c r="B5" s="34"/>
      <c r="C5" s="33">
        <v>2</v>
      </c>
      <c r="D5" s="34"/>
      <c r="E5" s="33">
        <v>2</v>
      </c>
      <c r="F5" s="34"/>
    </row>
    <row r="6" spans="1:6" ht="18.75" thickBot="1" x14ac:dyDescent="0.3">
      <c r="A6" s="35">
        <v>1</v>
      </c>
      <c r="B6" s="36"/>
      <c r="C6" s="35">
        <v>1</v>
      </c>
      <c r="D6" s="36"/>
      <c r="E6" s="35">
        <v>1</v>
      </c>
      <c r="F6" s="36"/>
    </row>
    <row r="7" spans="1:6" ht="18.75" thickBot="1" x14ac:dyDescent="0.3">
      <c r="A7" s="37"/>
      <c r="B7" s="38"/>
      <c r="C7" s="37"/>
      <c r="D7" s="38"/>
      <c r="E7" s="37"/>
      <c r="F7" s="38"/>
    </row>
    <row r="8" spans="1:6" ht="18.75" thickBot="1" x14ac:dyDescent="0.3">
      <c r="A8" s="109" t="str">
        <f>Female!$F2</f>
        <v>RFC</v>
      </c>
      <c r="B8" s="110"/>
      <c r="C8" s="109" t="str">
        <f>Female!$F2</f>
        <v>RFC</v>
      </c>
      <c r="D8" s="110"/>
      <c r="E8" s="109" t="str">
        <f>Female!$F2</f>
        <v>RFC</v>
      </c>
      <c r="F8" s="110"/>
    </row>
    <row r="9" spans="1:6" x14ac:dyDescent="0.25">
      <c r="A9" s="31">
        <v>3</v>
      </c>
      <c r="B9" s="32"/>
      <c r="C9" s="31">
        <v>3</v>
      </c>
      <c r="D9" s="32"/>
      <c r="E9" s="31">
        <v>3</v>
      </c>
      <c r="F9" s="32"/>
    </row>
    <row r="10" spans="1:6" x14ac:dyDescent="0.25">
      <c r="A10" s="33">
        <v>2</v>
      </c>
      <c r="B10" s="34"/>
      <c r="C10" s="33">
        <v>2</v>
      </c>
      <c r="D10" s="34"/>
      <c r="E10" s="33">
        <v>2</v>
      </c>
      <c r="F10" s="34"/>
    </row>
    <row r="11" spans="1:6" ht="18.75" thickBot="1" x14ac:dyDescent="0.3">
      <c r="A11" s="35">
        <v>1</v>
      </c>
      <c r="B11" s="36"/>
      <c r="C11" s="35">
        <v>1</v>
      </c>
      <c r="D11" s="36"/>
      <c r="E11" s="35">
        <v>1</v>
      </c>
      <c r="F11" s="36"/>
    </row>
    <row r="12" spans="1:6" ht="18.75" thickBot="1" x14ac:dyDescent="0.3">
      <c r="A12" s="37"/>
      <c r="B12" s="38"/>
      <c r="C12" s="37"/>
      <c r="D12" s="38"/>
      <c r="E12" s="37"/>
      <c r="F12" s="38"/>
    </row>
    <row r="13" spans="1:6" ht="18.75" thickBot="1" x14ac:dyDescent="0.3">
      <c r="A13" s="111" t="str">
        <f>Female!$L2</f>
        <v>-NA-</v>
      </c>
      <c r="B13" s="112"/>
      <c r="C13" s="111" t="str">
        <f>Female!$L2</f>
        <v>-NA-</v>
      </c>
      <c r="D13" s="112"/>
      <c r="E13" s="111" t="str">
        <f>Female!$L2</f>
        <v>-NA-</v>
      </c>
      <c r="F13" s="112"/>
    </row>
    <row r="14" spans="1:6" x14ac:dyDescent="0.25">
      <c r="A14" s="31">
        <v>3</v>
      </c>
      <c r="B14" s="32" t="e">
        <f>VLOOKUP(A14,Female!M:P,4,FALSE)</f>
        <v>#N/A</v>
      </c>
      <c r="C14" s="31">
        <v>3</v>
      </c>
      <c r="D14" s="32" t="e">
        <f>VLOOKUP(C14,Mixed!M:P,4,FALSE)</f>
        <v>#N/A</v>
      </c>
      <c r="E14" s="31">
        <v>3</v>
      </c>
      <c r="F14" s="32" t="e">
        <f>VLOOKUP(E14,Male!M:P,4,FALSE)</f>
        <v>#N/A</v>
      </c>
    </row>
    <row r="15" spans="1:6" x14ac:dyDescent="0.25">
      <c r="A15" s="33">
        <v>2</v>
      </c>
      <c r="B15" s="34" t="e">
        <f>VLOOKUP(A15,Female!M:P,4,FALSE)</f>
        <v>#N/A</v>
      </c>
      <c r="C15" s="33">
        <v>2</v>
      </c>
      <c r="D15" s="34" t="e">
        <f>VLOOKUP(C15,Mixed!M:P,4,FALSE)</f>
        <v>#N/A</v>
      </c>
      <c r="E15" s="33">
        <v>2</v>
      </c>
      <c r="F15" s="34" t="e">
        <f>VLOOKUP(E15,Male!M:P,4,FALSE)</f>
        <v>#N/A</v>
      </c>
    </row>
    <row r="16" spans="1:6" ht="18.75" thickBot="1" x14ac:dyDescent="0.3">
      <c r="A16" s="35">
        <v>1</v>
      </c>
      <c r="B16" s="36" t="e">
        <f>VLOOKUP(A16,Female!M:P,4,FALSE)</f>
        <v>#N/A</v>
      </c>
      <c r="C16" s="35">
        <v>1</v>
      </c>
      <c r="D16" s="36" t="e">
        <f>VLOOKUP(C16,Mixed!M:P,4,FALSE)</f>
        <v>#N/A</v>
      </c>
      <c r="E16" s="35">
        <v>1</v>
      </c>
      <c r="F16" s="36" t="e">
        <f>VLOOKUP(E16,Male!M:P,4,FALSE)</f>
        <v>#N/A</v>
      </c>
    </row>
    <row r="17" spans="1:6" ht="18.75" thickBot="1" x14ac:dyDescent="0.3">
      <c r="A17" s="37"/>
      <c r="B17" s="38"/>
      <c r="C17" s="37"/>
      <c r="D17" s="38"/>
      <c r="E17" s="37"/>
      <c r="F17" s="38"/>
    </row>
    <row r="18" spans="1:6" ht="18.75" thickBot="1" x14ac:dyDescent="0.3">
      <c r="A18" s="113" t="str">
        <f>Female!$D2</f>
        <v xml:space="preserve">   C C R   </v>
      </c>
      <c r="B18" s="114"/>
      <c r="C18" s="113" t="str">
        <f>Female!$D2</f>
        <v xml:space="preserve">   C C R   </v>
      </c>
      <c r="D18" s="114"/>
      <c r="E18" s="113" t="str">
        <f>Female!$D2</f>
        <v xml:space="preserve">   C C R   </v>
      </c>
      <c r="F18" s="114"/>
    </row>
    <row r="19" spans="1:6" x14ac:dyDescent="0.25">
      <c r="A19" s="31">
        <v>3</v>
      </c>
      <c r="B19" s="32"/>
      <c r="C19" s="31">
        <v>3</v>
      </c>
      <c r="D19" s="32"/>
      <c r="E19" s="31">
        <v>3</v>
      </c>
      <c r="F19" s="32"/>
    </row>
    <row r="20" spans="1:6" x14ac:dyDescent="0.25">
      <c r="A20" s="33">
        <v>2</v>
      </c>
      <c r="B20" s="34"/>
      <c r="C20" s="33">
        <v>2</v>
      </c>
      <c r="D20" s="34"/>
      <c r="E20" s="33">
        <v>2</v>
      </c>
      <c r="F20" s="34"/>
    </row>
    <row r="21" spans="1:6" ht="18.75" thickBot="1" x14ac:dyDescent="0.3">
      <c r="A21" s="35">
        <v>1</v>
      </c>
      <c r="B21" s="36"/>
      <c r="C21" s="35">
        <v>1</v>
      </c>
      <c r="D21" s="36"/>
      <c r="E21" s="35">
        <v>1</v>
      </c>
      <c r="F21" s="36"/>
    </row>
    <row r="22" spans="1:6" ht="18.75" thickBot="1" x14ac:dyDescent="0.3">
      <c r="A22" s="37"/>
      <c r="B22" s="38"/>
      <c r="C22" s="37"/>
      <c r="D22" s="38"/>
      <c r="E22" s="37"/>
      <c r="F22" s="38"/>
    </row>
    <row r="23" spans="1:6" ht="18.75" thickBot="1" x14ac:dyDescent="0.3">
      <c r="A23" s="123" t="str">
        <f>Female!$H2</f>
        <v>Rope Bridge</v>
      </c>
      <c r="B23" s="124"/>
      <c r="C23" s="123" t="str">
        <f>Female!$H2</f>
        <v>Rope Bridge</v>
      </c>
      <c r="D23" s="124"/>
      <c r="E23" s="123" t="str">
        <f>Female!$H2</f>
        <v>Rope Bridge</v>
      </c>
      <c r="F23" s="124"/>
    </row>
    <row r="24" spans="1:6" x14ac:dyDescent="0.25">
      <c r="A24" s="31">
        <v>3</v>
      </c>
      <c r="B24" s="32"/>
      <c r="C24" s="31">
        <v>3</v>
      </c>
      <c r="D24" s="32"/>
      <c r="E24" s="31">
        <v>3</v>
      </c>
      <c r="F24" s="32"/>
    </row>
    <row r="25" spans="1:6" x14ac:dyDescent="0.25">
      <c r="A25" s="33">
        <v>2</v>
      </c>
      <c r="B25" s="34"/>
      <c r="C25" s="33">
        <v>2</v>
      </c>
      <c r="D25" s="34"/>
      <c r="E25" s="33">
        <v>2</v>
      </c>
      <c r="F25" s="34"/>
    </row>
    <row r="26" spans="1:6" ht="18.75" thickBot="1" x14ac:dyDescent="0.3">
      <c r="A26" s="35">
        <v>1</v>
      </c>
      <c r="B26" s="36"/>
      <c r="C26" s="35">
        <v>1</v>
      </c>
      <c r="D26" s="36"/>
      <c r="E26" s="35">
        <v>1</v>
      </c>
      <c r="F26" s="36"/>
    </row>
    <row r="27" spans="1:6" ht="18.75" thickBot="1" x14ac:dyDescent="0.3">
      <c r="A27" s="37"/>
      <c r="B27" s="38"/>
      <c r="C27" s="37"/>
      <c r="D27" s="38"/>
      <c r="E27" s="37"/>
      <c r="F27" s="38"/>
    </row>
    <row r="28" spans="1:6" ht="18.75" thickBot="1" x14ac:dyDescent="0.3">
      <c r="A28" s="115" t="str">
        <f>Female!$J2</f>
        <v>Tire Flip</v>
      </c>
      <c r="B28" s="116"/>
      <c r="C28" s="115" t="str">
        <f>Female!$J2</f>
        <v>Tire Flip</v>
      </c>
      <c r="D28" s="116"/>
      <c r="E28" s="115" t="str">
        <f>Female!$J2</f>
        <v>Tire Flip</v>
      </c>
      <c r="F28" s="116"/>
    </row>
    <row r="29" spans="1:6" x14ac:dyDescent="0.25">
      <c r="A29" s="31">
        <v>3</v>
      </c>
      <c r="B29" s="32"/>
      <c r="C29" s="31">
        <v>3</v>
      </c>
      <c r="D29" s="32"/>
      <c r="E29" s="31">
        <v>3</v>
      </c>
      <c r="F29" s="32"/>
    </row>
    <row r="30" spans="1:6" x14ac:dyDescent="0.25">
      <c r="A30" s="33">
        <v>2</v>
      </c>
      <c r="B30" s="34"/>
      <c r="C30" s="33">
        <v>2</v>
      </c>
      <c r="D30" s="34"/>
      <c r="E30" s="33">
        <v>2</v>
      </c>
      <c r="F30" s="34"/>
    </row>
    <row r="31" spans="1:6" ht="18.75" thickBot="1" x14ac:dyDescent="0.3">
      <c r="A31" s="35">
        <v>1</v>
      </c>
      <c r="B31" s="36"/>
      <c r="C31" s="35">
        <v>1</v>
      </c>
      <c r="D31" s="36"/>
      <c r="E31" s="35">
        <v>1</v>
      </c>
      <c r="F31" s="36"/>
    </row>
    <row r="32" spans="1:6" x14ac:dyDescent="0.25">
      <c r="A32" s="104" t="s">
        <v>23</v>
      </c>
      <c r="B32" s="105"/>
      <c r="C32" s="105"/>
      <c r="D32" s="105"/>
      <c r="E32" s="105"/>
      <c r="F32" s="106"/>
    </row>
    <row r="33" spans="1:6" ht="18.75" thickBot="1" x14ac:dyDescent="0.3">
      <c r="A33" s="107"/>
      <c r="B33" s="103"/>
      <c r="C33" s="103"/>
      <c r="D33" s="103"/>
      <c r="E33" s="103"/>
      <c r="F33" s="108"/>
    </row>
    <row r="34" spans="1:6" ht="18.75" thickBot="1" x14ac:dyDescent="0.3">
      <c r="A34" s="117" t="s">
        <v>20</v>
      </c>
      <c r="B34" s="118"/>
      <c r="C34" s="117" t="s">
        <v>21</v>
      </c>
      <c r="D34" s="118"/>
      <c r="E34" s="117" t="s">
        <v>22</v>
      </c>
      <c r="F34" s="118"/>
    </row>
    <row r="35" spans="1:6" x14ac:dyDescent="0.25">
      <c r="A35" s="31"/>
      <c r="B35" s="32"/>
      <c r="C35" s="31"/>
      <c r="D35" s="32"/>
      <c r="E35" s="31"/>
      <c r="F35" s="32"/>
    </row>
    <row r="36" spans="1:6" x14ac:dyDescent="0.25">
      <c r="A36" s="33"/>
      <c r="B36" s="34"/>
      <c r="C36" s="33"/>
      <c r="D36" s="34"/>
      <c r="E36" s="33"/>
      <c r="F36" s="34"/>
    </row>
    <row r="37" spans="1:6" ht="18.75" thickBot="1" x14ac:dyDescent="0.3">
      <c r="A37" s="35"/>
      <c r="B37" s="36"/>
      <c r="C37" s="35"/>
      <c r="D37" s="36"/>
      <c r="E37" s="35"/>
      <c r="F37" s="36"/>
    </row>
    <row r="38" spans="1:6" x14ac:dyDescent="0.25">
      <c r="C38" s="9">
        <v>3</v>
      </c>
      <c r="D38" s="9" t="s">
        <v>83</v>
      </c>
    </row>
  </sheetData>
  <mergeCells count="26">
    <mergeCell ref="A34:B34"/>
    <mergeCell ref="C34:D34"/>
    <mergeCell ref="E34:F34"/>
    <mergeCell ref="C28:D28"/>
    <mergeCell ref="E2:F2"/>
    <mergeCell ref="A28:B28"/>
    <mergeCell ref="C2:D2"/>
    <mergeCell ref="C3:D3"/>
    <mergeCell ref="A23:B23"/>
    <mergeCell ref="A2:B2"/>
    <mergeCell ref="A3:B3"/>
    <mergeCell ref="A18:B18"/>
    <mergeCell ref="E3:F3"/>
    <mergeCell ref="C23:D23"/>
    <mergeCell ref="E23:F23"/>
    <mergeCell ref="C13:D13"/>
    <mergeCell ref="A1:F1"/>
    <mergeCell ref="A32:F33"/>
    <mergeCell ref="A8:B8"/>
    <mergeCell ref="C8:D8"/>
    <mergeCell ref="E8:F8"/>
    <mergeCell ref="E13:F13"/>
    <mergeCell ref="E18:F18"/>
    <mergeCell ref="C18:D18"/>
    <mergeCell ref="E28:F28"/>
    <mergeCell ref="A13:B13"/>
  </mergeCells>
  <printOptions horizontalCentered="1"/>
  <pageMargins left="0.7" right="0.7" top="0.99458333333333337" bottom="0.75" header="0.3" footer="0.3"/>
  <pageSetup scale="94" orientation="portrait" r:id="rId1"/>
  <headerFooter>
    <oddHeader>&amp;C&amp;"Arial,Bold"&amp;12JROTC Raider Meet Results - Final
North Paulding High School
16 Sep 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53F0-F45D-AC44-BA30-0444D867822C}">
  <dimension ref="A1:P53"/>
  <sheetViews>
    <sheetView zoomScaleNormal="100" workbookViewId="0">
      <selection activeCell="B6" sqref="B6"/>
    </sheetView>
  </sheetViews>
  <sheetFormatPr defaultColWidth="10.85546875" defaultRowHeight="15" x14ac:dyDescent="0.2"/>
  <cols>
    <col min="1" max="1" width="28.140625" style="8" bestFit="1" customWidth="1"/>
    <col min="2" max="2" width="10.85546875" style="8"/>
    <col min="3" max="3" width="29" style="8" customWidth="1"/>
    <col min="4" max="16384" width="10.85546875" style="8"/>
  </cols>
  <sheetData>
    <row r="1" spans="1:3" ht="15.75" x14ac:dyDescent="0.25">
      <c r="A1" s="15" t="s">
        <v>24</v>
      </c>
    </row>
    <row r="2" spans="1:3" x14ac:dyDescent="0.2">
      <c r="A2" s="51" t="s">
        <v>25</v>
      </c>
      <c r="B2" s="8" t="s">
        <v>26</v>
      </c>
    </row>
    <row r="3" spans="1:3" x14ac:dyDescent="0.2">
      <c r="A3" s="51"/>
    </row>
    <row r="4" spans="1:3" x14ac:dyDescent="0.2">
      <c r="A4" s="51" t="s">
        <v>27</v>
      </c>
      <c r="B4" s="8" t="s">
        <v>28</v>
      </c>
    </row>
    <row r="5" spans="1:3" ht="15.75" x14ac:dyDescent="0.25">
      <c r="A5" s="52"/>
      <c r="B5" s="8" t="s">
        <v>29</v>
      </c>
    </row>
    <row r="6" spans="1:3" x14ac:dyDescent="0.2">
      <c r="B6" s="8" t="s">
        <v>30</v>
      </c>
    </row>
    <row r="7" spans="1:3" x14ac:dyDescent="0.2">
      <c r="A7" s="51"/>
    </row>
    <row r="8" spans="1:3" x14ac:dyDescent="0.2">
      <c r="A8" s="51" t="s">
        <v>31</v>
      </c>
      <c r="B8" s="8" t="s">
        <v>32</v>
      </c>
    </row>
    <row r="9" spans="1:3" x14ac:dyDescent="0.2">
      <c r="A9" s="51" t="s">
        <v>33</v>
      </c>
      <c r="B9" s="8" t="s">
        <v>34</v>
      </c>
    </row>
    <row r="10" spans="1:3" x14ac:dyDescent="0.2">
      <c r="A10" s="51" t="s">
        <v>35</v>
      </c>
      <c r="B10" s="8" t="s">
        <v>36</v>
      </c>
    </row>
    <row r="11" spans="1:3" x14ac:dyDescent="0.2">
      <c r="A11" s="51"/>
      <c r="C11" s="8" t="s">
        <v>37</v>
      </c>
    </row>
    <row r="12" spans="1:3" x14ac:dyDescent="0.2">
      <c r="A12" s="51"/>
      <c r="C12" s="18" t="s">
        <v>38</v>
      </c>
    </row>
    <row r="13" spans="1:3" x14ac:dyDescent="0.2">
      <c r="A13" s="51"/>
      <c r="C13" s="8" t="s">
        <v>39</v>
      </c>
    </row>
    <row r="14" spans="1:3" x14ac:dyDescent="0.2">
      <c r="A14" s="51"/>
    </row>
    <row r="15" spans="1:3" x14ac:dyDescent="0.2">
      <c r="A15" s="51"/>
      <c r="B15" s="18" t="s">
        <v>40</v>
      </c>
    </row>
    <row r="16" spans="1:3" x14ac:dyDescent="0.2">
      <c r="A16" s="51"/>
    </row>
    <row r="17" spans="1:5" x14ac:dyDescent="0.2">
      <c r="A17" s="51" t="s">
        <v>41</v>
      </c>
      <c r="B17" s="8" t="s">
        <v>42</v>
      </c>
    </row>
    <row r="18" spans="1:5" x14ac:dyDescent="0.2">
      <c r="A18" s="51"/>
      <c r="B18" s="8" t="s">
        <v>43</v>
      </c>
    </row>
    <row r="19" spans="1:5" x14ac:dyDescent="0.2">
      <c r="A19" s="51"/>
      <c r="B19" s="14" t="s">
        <v>44</v>
      </c>
    </row>
    <row r="20" spans="1:5" x14ac:dyDescent="0.2">
      <c r="A20" s="51"/>
    </row>
    <row r="21" spans="1:5" x14ac:dyDescent="0.2">
      <c r="A21" s="51"/>
    </row>
    <row r="22" spans="1:5" x14ac:dyDescent="0.2">
      <c r="A22" s="51" t="s">
        <v>45</v>
      </c>
      <c r="B22" s="8" t="s">
        <v>46</v>
      </c>
      <c r="C22" s="14" t="s">
        <v>47</v>
      </c>
      <c r="E22" s="8" t="s">
        <v>48</v>
      </c>
    </row>
    <row r="23" spans="1:5" x14ac:dyDescent="0.2">
      <c r="A23" s="51"/>
      <c r="B23" s="8" t="s">
        <v>49</v>
      </c>
      <c r="C23" s="14" t="s">
        <v>50</v>
      </c>
    </row>
    <row r="24" spans="1:5" x14ac:dyDescent="0.2">
      <c r="A24" s="51"/>
      <c r="B24" s="8" t="s">
        <v>51</v>
      </c>
      <c r="C24" s="14" t="s">
        <v>52</v>
      </c>
    </row>
    <row r="25" spans="1:5" x14ac:dyDescent="0.2">
      <c r="A25" s="51"/>
      <c r="B25" s="14" t="s">
        <v>53</v>
      </c>
    </row>
    <row r="26" spans="1:5" x14ac:dyDescent="0.2">
      <c r="A26" s="51"/>
      <c r="B26" s="8" t="s">
        <v>54</v>
      </c>
      <c r="C26" s="14" t="s">
        <v>55</v>
      </c>
    </row>
    <row r="27" spans="1:5" x14ac:dyDescent="0.2">
      <c r="A27" s="51"/>
      <c r="B27" s="8" t="s">
        <v>56</v>
      </c>
      <c r="C27" s="14" t="s">
        <v>57</v>
      </c>
    </row>
    <row r="28" spans="1:5" x14ac:dyDescent="0.2">
      <c r="A28" s="51"/>
      <c r="B28" s="8" t="s">
        <v>58</v>
      </c>
      <c r="C28" s="14" t="s">
        <v>59</v>
      </c>
    </row>
    <row r="29" spans="1:5" x14ac:dyDescent="0.2">
      <c r="A29" s="51"/>
    </row>
    <row r="30" spans="1:5" x14ac:dyDescent="0.2">
      <c r="A30" s="51" t="s">
        <v>60</v>
      </c>
      <c r="B30" s="8" t="s">
        <v>61</v>
      </c>
    </row>
    <row r="31" spans="1:5" x14ac:dyDescent="0.2">
      <c r="A31" s="51" t="s">
        <v>62</v>
      </c>
      <c r="B31" s="8" t="s">
        <v>63</v>
      </c>
    </row>
    <row r="32" spans="1:5" x14ac:dyDescent="0.2">
      <c r="B32" s="8" t="s">
        <v>64</v>
      </c>
    </row>
    <row r="34" spans="2:3" x14ac:dyDescent="0.2">
      <c r="B34" s="8" t="s">
        <v>65</v>
      </c>
    </row>
    <row r="35" spans="2:3" x14ac:dyDescent="0.2">
      <c r="C35" s="8" t="s">
        <v>66</v>
      </c>
    </row>
    <row r="36" spans="2:3" x14ac:dyDescent="0.2">
      <c r="B36" s="8" t="s">
        <v>67</v>
      </c>
    </row>
    <row r="37" spans="2:3" x14ac:dyDescent="0.2">
      <c r="C37" s="8" t="s">
        <v>68</v>
      </c>
    </row>
    <row r="38" spans="2:3" x14ac:dyDescent="0.2">
      <c r="C38" s="8" t="s">
        <v>69</v>
      </c>
    </row>
    <row r="39" spans="2:3" x14ac:dyDescent="0.2">
      <c r="C39" s="8" t="s">
        <v>70</v>
      </c>
    </row>
    <row r="40" spans="2:3" x14ac:dyDescent="0.2">
      <c r="C40" s="8" t="s">
        <v>71</v>
      </c>
    </row>
    <row r="42" spans="2:3" x14ac:dyDescent="0.2">
      <c r="B42" s="14" t="s">
        <v>72</v>
      </c>
    </row>
    <row r="43" spans="2:3" x14ac:dyDescent="0.2">
      <c r="B43" s="14" t="s">
        <v>73</v>
      </c>
    </row>
    <row r="44" spans="2:3" x14ac:dyDescent="0.2">
      <c r="B44" s="8" t="s">
        <v>74</v>
      </c>
    </row>
    <row r="45" spans="2:3" x14ac:dyDescent="0.2">
      <c r="C45" s="8" t="s">
        <v>75</v>
      </c>
    </row>
    <row r="46" spans="2:3" x14ac:dyDescent="0.2">
      <c r="C46" s="8" t="s">
        <v>76</v>
      </c>
    </row>
    <row r="47" spans="2:3" x14ac:dyDescent="0.2">
      <c r="C47" s="8" t="s">
        <v>77</v>
      </c>
    </row>
    <row r="48" spans="2:3" x14ac:dyDescent="0.2">
      <c r="C48" s="8" t="s">
        <v>78</v>
      </c>
    </row>
    <row r="53" spans="1:16" ht="16.5" thickBot="1" x14ac:dyDescent="0.3">
      <c r="A53" s="16" t="s">
        <v>79</v>
      </c>
      <c r="B53" s="4">
        <v>1.3625</v>
      </c>
      <c r="C53" s="1"/>
      <c r="D53" s="4">
        <v>1.0944444444444443</v>
      </c>
      <c r="E53" s="1"/>
      <c r="F53" s="6">
        <v>0.9</v>
      </c>
      <c r="G53" s="1"/>
      <c r="H53" s="7"/>
      <c r="I53" s="1"/>
      <c r="J53" s="4">
        <v>1.75</v>
      </c>
      <c r="K53" s="1"/>
      <c r="L53" s="5">
        <v>0.23124999999999998</v>
      </c>
      <c r="M53" s="1"/>
      <c r="N53" s="2"/>
      <c r="O53" s="3"/>
      <c r="P53" s="17"/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548D101936346BD659EBFBE630E5A" ma:contentTypeVersion="13" ma:contentTypeDescription="Create a new document." ma:contentTypeScope="" ma:versionID="f77c45b3a6f88708aae0a2724678776c">
  <xsd:schema xmlns:xsd="http://www.w3.org/2001/XMLSchema" xmlns:xs="http://www.w3.org/2001/XMLSchema" xmlns:p="http://schemas.microsoft.com/office/2006/metadata/properties" xmlns:ns3="b66e3db2-8c20-495c-b208-ccd5294f87f8" xmlns:ns4="e54826b5-d5f6-4104-ad1f-0e4794feeb88" targetNamespace="http://schemas.microsoft.com/office/2006/metadata/properties" ma:root="true" ma:fieldsID="be1eaef9c6a8dadf59ed917096e0a031" ns3:_="" ns4:_="">
    <xsd:import namespace="b66e3db2-8c20-495c-b208-ccd5294f87f8"/>
    <xsd:import namespace="e54826b5-d5f6-4104-ad1f-0e4794feeb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e3db2-8c20-495c-b208-ccd5294f8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826b5-d5f6-4104-ad1f-0e4794feeb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A2BDBC-7CC4-46B8-8568-6DA4835ED7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E5B29-0612-467D-A06F-B5DB78541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e3db2-8c20-495c-b208-ccd5294f87f8"/>
    <ds:schemaRef ds:uri="e54826b5-d5f6-4104-ad1f-0e4794feeb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E90179-D59D-4FAB-BBAD-ADBEA361124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Male</vt:lpstr>
      <vt:lpstr>Mixed</vt:lpstr>
      <vt:lpstr>Female</vt:lpstr>
      <vt:lpstr>Results</vt:lpstr>
      <vt:lpstr>Helper</vt:lpstr>
      <vt:lpstr>Female!Print_Area</vt:lpstr>
      <vt:lpstr>Male!Print_Area</vt:lpstr>
      <vt:lpstr>Mixed!Print_Area</vt:lpstr>
      <vt:lpstr>Team_Relay</vt:lpstr>
    </vt:vector>
  </TitlesOfParts>
  <Manager/>
  <Company>US Army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jerry.queen</dc:creator>
  <cp:keywords/>
  <dc:description/>
  <cp:lastModifiedBy>Louis W. Dinkins</cp:lastModifiedBy>
  <cp:revision/>
  <cp:lastPrinted>2025-10-18T18:12:36Z</cp:lastPrinted>
  <dcterms:created xsi:type="dcterms:W3CDTF">2012-09-19T17:00:51Z</dcterms:created>
  <dcterms:modified xsi:type="dcterms:W3CDTF">2026-08-29T20:00:51Z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0x010100FF8548D101936346BD659EBFBE630E5A</vt:lpwstr>
  </property>
</Properties>
</file>