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788716d2c513d1a/Documents/MGA/"/>
    </mc:Choice>
  </mc:AlternateContent>
  <xr:revisionPtr revIDLastSave="0" documentId="8_{10CC2061-4C3C-4268-8CDF-2C49C3A13367}" xr6:coauthVersionLast="47" xr6:coauthVersionMax="47" xr10:uidLastSave="{00000000-0000-0000-0000-000000000000}"/>
  <bookViews>
    <workbookView xWindow="-108" yWindow="-108" windowWidth="23256" windowHeight="12456" tabRatio="810" xr2:uid="{00000000-000D-0000-FFFF-FFFF00000000}"/>
  </bookViews>
  <sheets>
    <sheet name="2023" sheetId="24" r:id="rId1"/>
    <sheet name="2022" sheetId="23" r:id="rId2"/>
    <sheet name="2021" sheetId="22" r:id="rId3"/>
  </sheets>
  <definedNames>
    <definedName name="_xlnm.Print_Area" localSheetId="2">'2021'!$A$1:$S$78</definedName>
    <definedName name="_xlnm.Print_Area" localSheetId="1">'2022'!$A$1:$V$72</definedName>
    <definedName name="_xlnm.Print_Area" localSheetId="0">'2023'!$A$1:$O$68</definedName>
    <definedName name="_xlnm.Print_Titles" localSheetId="2">'2021'!$1:$1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7" i="24" l="1"/>
  <c r="N57" i="24"/>
  <c r="G68" i="24"/>
  <c r="D68" i="24"/>
  <c r="E68" i="24"/>
  <c r="F68" i="24"/>
  <c r="C68" i="24"/>
  <c r="M65" i="24"/>
  <c r="M46" i="24"/>
  <c r="M4" i="24"/>
  <c r="M58" i="24"/>
  <c r="M66" i="24"/>
  <c r="M51" i="24"/>
  <c r="M43" i="24"/>
  <c r="M67" i="24"/>
  <c r="M64" i="24"/>
  <c r="M48" i="24"/>
  <c r="M22" i="24"/>
  <c r="M36" i="24"/>
  <c r="M52" i="24"/>
  <c r="M59" i="24"/>
  <c r="M41" i="24"/>
  <c r="M29" i="24"/>
  <c r="M31" i="24"/>
  <c r="M39" i="24"/>
  <c r="M32" i="24"/>
  <c r="M17" i="24"/>
  <c r="M27" i="24"/>
  <c r="M60" i="24"/>
  <c r="M40" i="24"/>
  <c r="M30" i="24"/>
  <c r="M7" i="24"/>
  <c r="N24" i="24"/>
  <c r="M49" i="24"/>
  <c r="N6" i="24"/>
  <c r="N8" i="24"/>
  <c r="M2" i="24"/>
  <c r="M20" i="24"/>
  <c r="M21" i="24"/>
  <c r="M33" i="24"/>
  <c r="M28" i="24"/>
  <c r="M15" i="24"/>
  <c r="M61" i="24"/>
  <c r="M53" i="24"/>
  <c r="M54" i="24"/>
  <c r="M62" i="24"/>
  <c r="M37" i="24"/>
  <c r="M42" i="24"/>
  <c r="M47" i="24"/>
  <c r="M63" i="24"/>
  <c r="M50" i="24"/>
  <c r="M34" i="24"/>
  <c r="M10" i="24"/>
  <c r="M11" i="24"/>
  <c r="M5" i="24"/>
  <c r="M55" i="24"/>
  <c r="M8" i="24"/>
  <c r="M45" i="24"/>
  <c r="M23" i="24"/>
  <c r="M25" i="24"/>
  <c r="M16" i="24"/>
  <c r="M3" i="24"/>
  <c r="M35" i="24"/>
  <c r="M13" i="24"/>
  <c r="M6" i="24"/>
  <c r="M44" i="24"/>
  <c r="M24" i="24"/>
  <c r="M26" i="24"/>
  <c r="M14" i="24"/>
  <c r="M56" i="24"/>
  <c r="M19" i="24"/>
  <c r="M12" i="24"/>
  <c r="M38" i="24"/>
  <c r="M18" i="24"/>
  <c r="L68" i="24"/>
  <c r="K68" i="24"/>
  <c r="J68" i="24"/>
  <c r="I68" i="24"/>
  <c r="H68" i="24"/>
  <c r="N17" i="24"/>
  <c r="N52" i="24"/>
  <c r="N18" i="24"/>
  <c r="N50" i="24"/>
  <c r="N65" i="24"/>
  <c r="N64" i="24"/>
  <c r="N67" i="24"/>
  <c r="N66" i="24"/>
  <c r="N63" i="24"/>
  <c r="N62" i="24"/>
  <c r="N61" i="24"/>
  <c r="N60" i="24"/>
  <c r="N59" i="24"/>
  <c r="N46" i="24"/>
  <c r="N58" i="24"/>
  <c r="N56" i="24"/>
  <c r="N55" i="24"/>
  <c r="N47" i="24"/>
  <c r="N36" i="24"/>
  <c r="N23" i="24"/>
  <c r="N54" i="24"/>
  <c r="N40" i="24"/>
  <c r="N53" i="24"/>
  <c r="N38" i="24"/>
  <c r="N44" i="24"/>
  <c r="N43" i="24"/>
  <c r="N51" i="24"/>
  <c r="N49" i="24"/>
  <c r="N30" i="24"/>
  <c r="N42" i="24"/>
  <c r="N48" i="24"/>
  <c r="N41" i="24"/>
  <c r="N22" i="24"/>
  <c r="N45" i="24"/>
  <c r="N31" i="24"/>
  <c r="N20" i="24"/>
  <c r="N14" i="24"/>
  <c r="N32" i="24"/>
  <c r="N34" i="24"/>
  <c r="N39" i="24"/>
  <c r="N37" i="24"/>
  <c r="N35" i="24"/>
  <c r="N7" i="24"/>
  <c r="N28" i="24"/>
  <c r="N33" i="24"/>
  <c r="N29" i="24"/>
  <c r="N9" i="24"/>
  <c r="N13" i="24"/>
  <c r="N11" i="24"/>
  <c r="N27" i="24"/>
  <c r="N21" i="24"/>
  <c r="N3" i="24"/>
  <c r="M9" i="24"/>
  <c r="N4" i="24"/>
  <c r="N2" i="24"/>
  <c r="N26" i="24"/>
  <c r="N25" i="24"/>
  <c r="N19" i="24"/>
  <c r="N12" i="24"/>
  <c r="N5" i="24"/>
  <c r="N15" i="24"/>
  <c r="N16" i="24"/>
  <c r="N10" i="24"/>
  <c r="U74" i="23"/>
  <c r="R74" i="23"/>
  <c r="Q74" i="23"/>
  <c r="P74" i="23"/>
  <c r="O74" i="23"/>
  <c r="N74" i="23"/>
  <c r="M74" i="23"/>
  <c r="L74" i="23"/>
  <c r="K74" i="23"/>
  <c r="J74" i="23"/>
  <c r="I74" i="23"/>
  <c r="H74" i="23"/>
  <c r="G74" i="23"/>
  <c r="E74" i="23"/>
  <c r="F74" i="23"/>
  <c r="R6" i="23"/>
  <c r="R7" i="23"/>
  <c r="R40" i="23"/>
  <c r="R36" i="23"/>
  <c r="R31" i="23"/>
  <c r="R29" i="23"/>
  <c r="R25" i="23"/>
  <c r="R23" i="23"/>
  <c r="R18" i="23"/>
  <c r="R20" i="23"/>
  <c r="R16" i="23"/>
  <c r="R13" i="23"/>
  <c r="R10" i="23"/>
  <c r="R9" i="23"/>
  <c r="R8" i="23"/>
  <c r="R5" i="23"/>
  <c r="R3" i="23"/>
  <c r="R4" i="23"/>
  <c r="R2" i="23"/>
  <c r="R65" i="23"/>
  <c r="S70" i="23"/>
  <c r="R62" i="23" l="1"/>
  <c r="S62" i="23"/>
  <c r="T62" i="23" s="1"/>
  <c r="R52" i="23"/>
  <c r="S52" i="23"/>
  <c r="T52" i="23" s="1"/>
  <c r="S34" i="23"/>
  <c r="T34" i="23" s="1"/>
  <c r="R34" i="23"/>
  <c r="S60" i="23"/>
  <c r="T60" i="23" s="1"/>
  <c r="R60" i="23"/>
  <c r="S18" i="23"/>
  <c r="T18" i="23" s="1"/>
  <c r="S8" i="23"/>
  <c r="T8" i="23" s="1"/>
  <c r="S5" i="23"/>
  <c r="T5" i="23" s="1"/>
  <c r="S7" i="23"/>
  <c r="T7" i="23" s="1"/>
  <c r="S29" i="23"/>
  <c r="T29" i="23" s="1"/>
  <c r="S33" i="23"/>
  <c r="T33" i="23" s="1"/>
  <c r="S17" i="23"/>
  <c r="T17" i="23" s="1"/>
  <c r="S10" i="23"/>
  <c r="T10" i="23" s="1"/>
  <c r="S38" i="23"/>
  <c r="T38" i="23" s="1"/>
  <c r="S9" i="23"/>
  <c r="T9" i="23" s="1"/>
  <c r="S28" i="23"/>
  <c r="T28" i="23" s="1"/>
  <c r="S3" i="23"/>
  <c r="T3" i="23" s="1"/>
  <c r="S21" i="23"/>
  <c r="T21" i="23" s="1"/>
  <c r="T6" i="23"/>
  <c r="S15" i="23"/>
  <c r="T15" i="23" s="1"/>
  <c r="S4" i="23"/>
  <c r="T4" i="23" s="1"/>
  <c r="S20" i="23"/>
  <c r="T20" i="23" s="1"/>
  <c r="S30" i="23"/>
  <c r="T30" i="23" s="1"/>
  <c r="S32" i="23"/>
  <c r="T32" i="23" s="1"/>
  <c r="S11" i="23"/>
  <c r="T11" i="23" s="1"/>
  <c r="S13" i="23"/>
  <c r="T13" i="23" s="1"/>
  <c r="S23" i="23"/>
  <c r="T23" i="23" s="1"/>
  <c r="S39" i="23"/>
  <c r="T39" i="23" s="1"/>
  <c r="S36" i="23"/>
  <c r="T36" i="23" s="1"/>
  <c r="S31" i="23"/>
  <c r="T31" i="23" s="1"/>
  <c r="S16" i="23"/>
  <c r="T16" i="23" s="1"/>
  <c r="S19" i="23"/>
  <c r="T19" i="23" s="1"/>
  <c r="S26" i="23"/>
  <c r="T26" i="23" s="1"/>
  <c r="S12" i="23"/>
  <c r="T12" i="23" s="1"/>
  <c r="S14" i="23"/>
  <c r="T14" i="23" s="1"/>
  <c r="S43" i="23"/>
  <c r="T43" i="23" s="1"/>
  <c r="S24" i="23"/>
  <c r="T24" i="23" s="1"/>
  <c r="S25" i="23"/>
  <c r="T25" i="23" s="1"/>
  <c r="S50" i="23"/>
  <c r="T50" i="23" s="1"/>
  <c r="S37" i="23"/>
  <c r="T37" i="23" s="1"/>
  <c r="S49" i="23"/>
  <c r="T49" i="23" s="1"/>
  <c r="S40" i="23"/>
  <c r="T40" i="23" s="1"/>
  <c r="S44" i="23"/>
  <c r="T44" i="23" s="1"/>
  <c r="S22" i="23"/>
  <c r="T22" i="23" s="1"/>
  <c r="S45" i="23"/>
  <c r="T45" i="23" s="1"/>
  <c r="S59" i="23"/>
  <c r="T59" i="23" s="1"/>
  <c r="S42" i="23"/>
  <c r="T42" i="23" s="1"/>
  <c r="S54" i="23"/>
  <c r="T54" i="23" s="1"/>
  <c r="S41" i="23"/>
  <c r="T41" i="23" s="1"/>
  <c r="S35" i="23"/>
  <c r="T35" i="23" s="1"/>
  <c r="S55" i="23"/>
  <c r="T55" i="23" s="1"/>
  <c r="S51" i="23"/>
  <c r="T51" i="23" s="1"/>
  <c r="S64" i="23"/>
  <c r="T64" i="23" s="1"/>
  <c r="S53" i="23"/>
  <c r="T53" i="23" s="1"/>
  <c r="S27" i="23"/>
  <c r="T27" i="23" s="1"/>
  <c r="S47" i="23"/>
  <c r="T47" i="23" s="1"/>
  <c r="S63" i="23"/>
  <c r="T63" i="23" s="1"/>
  <c r="S66" i="23"/>
  <c r="T66" i="23" s="1"/>
  <c r="S61" i="23"/>
  <c r="T61" i="23" s="1"/>
  <c r="S65" i="23"/>
  <c r="T65" i="23" s="1"/>
  <c r="S46" i="23"/>
  <c r="T46" i="23" s="1"/>
  <c r="S56" i="23"/>
  <c r="T56" i="23" s="1"/>
  <c r="S48" i="23"/>
  <c r="T48" i="23" s="1"/>
  <c r="S58" i="23"/>
  <c r="S67" i="23"/>
  <c r="S57" i="23"/>
  <c r="T57" i="23" s="1"/>
  <c r="S68" i="23"/>
  <c r="S69" i="23"/>
  <c r="R46" i="23"/>
  <c r="R67" i="23" l="1"/>
  <c r="R61" i="23"/>
  <c r="R55" i="23"/>
  <c r="R35" i="23"/>
  <c r="R44" i="23"/>
  <c r="R26" i="23"/>
  <c r="R70" i="23"/>
  <c r="R58" i="23"/>
  <c r="R63" i="23"/>
  <c r="R47" i="23"/>
  <c r="R64" i="23"/>
  <c r="R57" i="23"/>
  <c r="R51" i="23"/>
  <c r="R48" i="23"/>
  <c r="R24" i="23"/>
  <c r="R38" i="23"/>
  <c r="R50" i="23"/>
  <c r="R22" i="23"/>
  <c r="R14" i="23"/>
  <c r="R59" i="23"/>
  <c r="R45" i="23"/>
  <c r="R49" i="23"/>
  <c r="R19" i="23"/>
  <c r="R66" i="23"/>
  <c r="R69" i="23"/>
  <c r="R21" i="23"/>
  <c r="R30" i="23"/>
  <c r="R32" i="23"/>
  <c r="R54" i="23"/>
  <c r="R68" i="23"/>
  <c r="R43" i="23"/>
  <c r="R56" i="23"/>
  <c r="R41" i="23"/>
  <c r="R53" i="23"/>
  <c r="R28" i="23"/>
  <c r="R12" i="23"/>
  <c r="R27" i="23"/>
  <c r="R15" i="23"/>
  <c r="R39" i="23"/>
  <c r="R17" i="23"/>
  <c r="R11" i="23"/>
  <c r="R37" i="23"/>
  <c r="S2" i="23"/>
  <c r="T2" i="23" s="1"/>
  <c r="R33" i="23"/>
  <c r="R42" i="23"/>
  <c r="Q13" i="22"/>
  <c r="Q54" i="22"/>
  <c r="R46" i="22"/>
  <c r="R73" i="22"/>
  <c r="S73" i="22"/>
  <c r="R72" i="22"/>
  <c r="S72" i="22"/>
  <c r="S71" i="22"/>
  <c r="S74" i="22"/>
  <c r="R53" i="22"/>
  <c r="R32" i="22"/>
  <c r="R29" i="22"/>
  <c r="R14" i="22"/>
  <c r="S46" i="22"/>
  <c r="S26" i="22"/>
  <c r="R15" i="22"/>
  <c r="S15" i="22"/>
  <c r="S61" i="22"/>
  <c r="Q61" i="22"/>
  <c r="Q26" i="22"/>
  <c r="S50" i="22"/>
  <c r="Q50" i="22"/>
  <c r="S56" i="22"/>
  <c r="Q56" i="22"/>
  <c r="S55" i="22"/>
  <c r="Q55" i="22"/>
  <c r="S53" i="22"/>
  <c r="Q53" i="22"/>
  <c r="R38" i="22"/>
  <c r="R41" i="22"/>
  <c r="R43" i="22"/>
  <c r="R27" i="22"/>
  <c r="R22" i="22"/>
  <c r="R42" i="22"/>
  <c r="S42" i="22"/>
  <c r="Q42" i="22"/>
  <c r="R57" i="22"/>
  <c r="S57" i="22"/>
  <c r="Q57" i="22"/>
  <c r="R37" i="22"/>
  <c r="S37" i="22"/>
  <c r="Q37" i="22"/>
  <c r="R33" i="22"/>
  <c r="R45" i="22"/>
  <c r="R47" i="22"/>
  <c r="R60" i="22"/>
  <c r="R59" i="22"/>
  <c r="R36" i="22"/>
  <c r="R68" i="22"/>
  <c r="R70" i="22"/>
  <c r="S43" i="22"/>
  <c r="Q43" i="22"/>
  <c r="S32" i="22"/>
  <c r="R19" i="22"/>
  <c r="S19" i="22"/>
  <c r="S27" i="22"/>
  <c r="S41" i="22"/>
  <c r="Q41" i="22"/>
  <c r="Q77" i="22"/>
  <c r="Q46" i="22"/>
  <c r="Q22" i="22"/>
  <c r="Q14" i="22"/>
  <c r="Q38" i="22"/>
  <c r="Q62" i="22"/>
  <c r="Q66" i="22"/>
  <c r="Q67" i="22"/>
  <c r="Q65" i="22"/>
  <c r="Q63" i="22"/>
  <c r="Q78" i="22"/>
  <c r="Q58" i="22"/>
  <c r="Q75" i="22"/>
  <c r="Q76" i="22"/>
  <c r="Q74" i="22"/>
  <c r="Q64" i="22"/>
  <c r="Q29" i="22"/>
  <c r="Q32" i="22"/>
  <c r="Q27" i="22"/>
  <c r="Q5" i="22"/>
  <c r="Q69" i="22"/>
  <c r="Q34" i="22"/>
  <c r="Q21" i="22"/>
  <c r="Q17" i="22"/>
  <c r="Q3" i="22"/>
  <c r="Q35" i="22"/>
  <c r="Q8" i="22"/>
  <c r="Q12" i="22"/>
  <c r="Q70" i="22"/>
  <c r="Q68" i="22"/>
  <c r="Q36" i="22"/>
  <c r="Q24" i="22"/>
  <c r="Q30" i="22"/>
  <c r="Q9" i="22"/>
  <c r="Q39" i="22"/>
  <c r="Q16" i="22"/>
  <c r="Q15" i="22"/>
  <c r="Q28" i="22"/>
  <c r="Q48" i="22"/>
  <c r="Q59" i="22"/>
  <c r="Q49" i="22"/>
  <c r="Q44" i="22"/>
  <c r="Q52" i="22"/>
  <c r="Q60" i="22"/>
  <c r="Q40" i="22"/>
  <c r="Q18" i="22"/>
  <c r="Q51" i="22"/>
  <c r="Q4" i="22"/>
  <c r="Q47" i="22"/>
  <c r="Q31" i="22"/>
  <c r="Q45" i="22"/>
  <c r="Q33" i="22"/>
  <c r="Q10" i="22"/>
  <c r="Q25" i="22"/>
  <c r="Q6" i="22"/>
  <c r="Q20" i="22"/>
  <c r="Q7" i="22"/>
  <c r="Q23" i="22"/>
  <c r="Q11" i="22"/>
  <c r="Q2" i="22"/>
  <c r="Q19" i="22"/>
  <c r="S22" i="22"/>
  <c r="S14" i="22"/>
  <c r="R44" i="22"/>
  <c r="S44" i="22"/>
  <c r="R52" i="22"/>
  <c r="S52" i="22"/>
  <c r="S60" i="22"/>
  <c r="R40" i="22"/>
  <c r="S40" i="22"/>
  <c r="R25" i="22"/>
  <c r="S25" i="22"/>
  <c r="R31" i="22"/>
  <c r="S31" i="22"/>
  <c r="S45" i="22"/>
  <c r="S33" i="22"/>
  <c r="R10" i="22"/>
  <c r="S10" i="22"/>
  <c r="R6" i="22"/>
  <c r="S6" i="22"/>
  <c r="R20" i="22"/>
  <c r="S20" i="22"/>
  <c r="R7" i="22"/>
  <c r="S7" i="22"/>
  <c r="R23" i="22"/>
  <c r="S23" i="22"/>
  <c r="R4" i="22"/>
  <c r="S4" i="22"/>
  <c r="R51" i="22"/>
  <c r="S51" i="22"/>
  <c r="R18" i="22"/>
  <c r="S18" i="22"/>
  <c r="S47" i="22"/>
  <c r="S38" i="22"/>
  <c r="S62" i="22"/>
  <c r="S66" i="22"/>
  <c r="S67" i="22"/>
  <c r="S65" i="22"/>
  <c r="S63" i="22"/>
  <c r="S58" i="22"/>
  <c r="S64" i="22"/>
  <c r="S29" i="22"/>
  <c r="R5" i="22"/>
  <c r="S5" i="22"/>
  <c r="R69" i="22"/>
  <c r="S69" i="22"/>
  <c r="R34" i="22"/>
  <c r="S34" i="22"/>
  <c r="R21" i="22"/>
  <c r="S21" i="22"/>
  <c r="R17" i="22"/>
  <c r="S17" i="22"/>
  <c r="R3" i="22"/>
  <c r="S3" i="22"/>
  <c r="R35" i="22"/>
  <c r="S35" i="22"/>
  <c r="R8" i="22"/>
  <c r="S8" i="22"/>
  <c r="R12" i="22"/>
  <c r="S12" i="22"/>
  <c r="S70" i="22"/>
  <c r="S68" i="22"/>
  <c r="S36" i="22"/>
  <c r="R24" i="22"/>
  <c r="S24" i="22"/>
  <c r="R30" i="22"/>
  <c r="S30" i="22"/>
  <c r="R9" i="22"/>
  <c r="S9" i="22"/>
  <c r="R39" i="22"/>
  <c r="S39" i="22"/>
  <c r="R16" i="22"/>
  <c r="S16" i="22"/>
  <c r="R13" i="22"/>
  <c r="S13" i="22"/>
  <c r="R28" i="22"/>
  <c r="S28" i="22"/>
  <c r="R48" i="22"/>
  <c r="S48" i="22"/>
  <c r="S59" i="22"/>
  <c r="R49" i="22"/>
  <c r="S49" i="22"/>
  <c r="R11" i="22"/>
  <c r="S11" i="22"/>
  <c r="R2" i="22"/>
  <c r="S2" i="22"/>
</calcChain>
</file>

<file path=xl/sharedStrings.xml><?xml version="1.0" encoding="utf-8"?>
<sst xmlns="http://schemas.openxmlformats.org/spreadsheetml/2006/main" count="315" uniqueCount="213">
  <si>
    <t>US OPEN</t>
  </si>
  <si>
    <t>CLUB CHAMPIONSHIP</t>
  </si>
  <si>
    <t>MEMBER / MEMBER</t>
  </si>
  <si>
    <t xml:space="preserve"> </t>
  </si>
  <si>
    <t>PGA CHAMPIONSHIP</t>
  </si>
  <si>
    <t>AVG PER TOURNAMENT</t>
  </si>
  <si>
    <t xml:space="preserve">A. Martino </t>
  </si>
  <si>
    <t>H. Sieling</t>
  </si>
  <si>
    <t>B. Ervin</t>
  </si>
  <si>
    <t>D. George</t>
  </si>
  <si>
    <t>R. Burkhart</t>
  </si>
  <si>
    <t xml:space="preserve">J. Carlton </t>
  </si>
  <si>
    <t>D. Glaesser</t>
  </si>
  <si>
    <t>E. Weckesser</t>
  </si>
  <si>
    <t>S. Hill</t>
  </si>
  <si>
    <t>C. Dimaggio</t>
  </si>
  <si>
    <t>B. Harrelson</t>
  </si>
  <si>
    <t>J. Mueller</t>
  </si>
  <si>
    <t>D. Williams</t>
  </si>
  <si>
    <t>R. Collier</t>
  </si>
  <si>
    <t>S. Wesley</t>
  </si>
  <si>
    <t>R. Ottmar</t>
  </si>
  <si>
    <t>R. Boutin</t>
  </si>
  <si>
    <t>R. Laumann</t>
  </si>
  <si>
    <t>S. Shaughnessy</t>
  </si>
  <si>
    <t xml:space="preserve">B. Killion </t>
  </si>
  <si>
    <t>L. Besse</t>
  </si>
  <si>
    <t>S. Griebel</t>
  </si>
  <si>
    <t>T. McDavid</t>
  </si>
  <si>
    <t>S. Bernard</t>
  </si>
  <si>
    <t>B. Trago</t>
  </si>
  <si>
    <t>T. LeBree</t>
  </si>
  <si>
    <t># of Tournaments Played</t>
  </si>
  <si>
    <t xml:space="preserve">   1 2 3 TOURNAMENT</t>
  </si>
  <si>
    <t xml:space="preserve">   WHEEL</t>
  </si>
  <si>
    <t xml:space="preserve">C. Walters </t>
  </si>
  <si>
    <t>S. Traylor</t>
  </si>
  <si>
    <t>K. Hargis</t>
  </si>
  <si>
    <t>R. Barclay</t>
  </si>
  <si>
    <t>D Eakin</t>
  </si>
  <si>
    <t>S. Smith</t>
  </si>
  <si>
    <t>S. Weathers</t>
  </si>
  <si>
    <t>M. McGuire</t>
  </si>
  <si>
    <t>J. Garcia</t>
  </si>
  <si>
    <t>M. Mitchum</t>
  </si>
  <si>
    <t>M. Grossman</t>
  </si>
  <si>
    <t>T. Jenkins</t>
  </si>
  <si>
    <t>P. West</t>
  </si>
  <si>
    <t>W. Spinks</t>
  </si>
  <si>
    <t>J. Keefe</t>
  </si>
  <si>
    <t>R. Green</t>
  </si>
  <si>
    <t>J. Dahringer</t>
  </si>
  <si>
    <t>THE MASTERS</t>
  </si>
  <si>
    <t>RED, WHITE, BLUE</t>
  </si>
  <si>
    <t>OPEN CHAMPIONSHIP</t>
  </si>
  <si>
    <t>2MAN CPTS CHOICE</t>
  </si>
  <si>
    <t xml:space="preserve">   4 MAN SHAMBLE</t>
  </si>
  <si>
    <t>B. Harlow</t>
  </si>
  <si>
    <t>M.Zokle</t>
  </si>
  <si>
    <t>J.Walton</t>
  </si>
  <si>
    <r>
      <t xml:space="preserve">   </t>
    </r>
    <r>
      <rPr>
        <b/>
        <sz val="10"/>
        <color indexed="10"/>
        <rFont val="Arial"/>
        <family val="2"/>
      </rPr>
      <t>TOTAL</t>
    </r>
  </si>
  <si>
    <t>B. Mennetti</t>
  </si>
  <si>
    <t>D. Gilmer</t>
  </si>
  <si>
    <t>Josh Traylor</t>
  </si>
  <si>
    <t>T. Daniels</t>
  </si>
  <si>
    <t>C. Reynolds</t>
  </si>
  <si>
    <t>T. Patterson</t>
  </si>
  <si>
    <t>J. Davis</t>
  </si>
  <si>
    <t>Jake Traylor</t>
  </si>
  <si>
    <t>T. Sterba</t>
  </si>
  <si>
    <t>M. Chodnicki</t>
  </si>
  <si>
    <t>Ed Faraci</t>
  </si>
  <si>
    <t>D. Miller</t>
  </si>
  <si>
    <t>J. Garrard</t>
  </si>
  <si>
    <t>D. Kruske</t>
  </si>
  <si>
    <t>S. Wills Jr.</t>
  </si>
  <si>
    <t>B. Swehla</t>
  </si>
  <si>
    <t>M. Wills Sr.</t>
  </si>
  <si>
    <t>J. DeFilippo</t>
  </si>
  <si>
    <t>D. Backman</t>
  </si>
  <si>
    <t>PRESIDENT'S CUP</t>
  </si>
  <si>
    <t>E. Harvey</t>
  </si>
  <si>
    <t>J.Zupkow</t>
  </si>
  <si>
    <t>2021 MGA Points</t>
  </si>
  <si>
    <t>J. Fisher</t>
  </si>
  <si>
    <t>D.Lanphear</t>
  </si>
  <si>
    <t>W. Scott</t>
  </si>
  <si>
    <t>T. Price</t>
  </si>
  <si>
    <t>A. Dixon</t>
  </si>
  <si>
    <t>E. Reeves</t>
  </si>
  <si>
    <t>Sangi</t>
  </si>
  <si>
    <t>OLD DAWG / NEW TRICKS</t>
  </si>
  <si>
    <t>W. Sieling</t>
  </si>
  <si>
    <t>RJ Smith</t>
  </si>
  <si>
    <t>M Collins</t>
  </si>
  <si>
    <t>STEP ASIDE</t>
  </si>
  <si>
    <t xml:space="preserve">4 MAN CPT CHOICE </t>
  </si>
  <si>
    <t>1,2,3</t>
  </si>
  <si>
    <t>COLOR WHEEL</t>
  </si>
  <si>
    <t>4 MAN - 2 BEST BALL</t>
  </si>
  <si>
    <t>2022 MGA Points</t>
  </si>
  <si>
    <t>Lauman R.</t>
  </si>
  <si>
    <t>Bernard S</t>
  </si>
  <si>
    <t>Kruske D.</t>
  </si>
  <si>
    <t>Grossman M.</t>
  </si>
  <si>
    <t>Greene R.</t>
  </si>
  <si>
    <t>Dimaggio C.</t>
  </si>
  <si>
    <t>Walton J.</t>
  </si>
  <si>
    <t>Gilmer D.</t>
  </si>
  <si>
    <t>Glaesser D.</t>
  </si>
  <si>
    <t>Ottmar R.</t>
  </si>
  <si>
    <t>Walters C.</t>
  </si>
  <si>
    <t>Edwards R.</t>
  </si>
  <si>
    <t>Weathers S.</t>
  </si>
  <si>
    <t>Williams D.</t>
  </si>
  <si>
    <t>Backman D.</t>
  </si>
  <si>
    <t>Carlton J.</t>
  </si>
  <si>
    <t>Swehla B.</t>
  </si>
  <si>
    <t>Zupkow J.</t>
  </si>
  <si>
    <t>Patterson T.</t>
  </si>
  <si>
    <t>Harlow B.</t>
  </si>
  <si>
    <t>Sterba T.</t>
  </si>
  <si>
    <t>Zokle M.</t>
  </si>
  <si>
    <t>Davis J.</t>
  </si>
  <si>
    <t>Martinez F.</t>
  </si>
  <si>
    <t>Ervin B.</t>
  </si>
  <si>
    <t>Weckesser E.</t>
  </si>
  <si>
    <t>Hargis K.</t>
  </si>
  <si>
    <t>DeFilippo J.</t>
  </si>
  <si>
    <t>Spinks W.</t>
  </si>
  <si>
    <t>West P.</t>
  </si>
  <si>
    <t>Mennetti B.</t>
  </si>
  <si>
    <t>Wesley S.</t>
  </si>
  <si>
    <t>Sangi Sal</t>
  </si>
  <si>
    <t>Burkhart R.</t>
  </si>
  <si>
    <t>Chodnicki M.</t>
  </si>
  <si>
    <t>Lanphear D.</t>
  </si>
  <si>
    <t>Mueller J.</t>
  </si>
  <si>
    <t>Barclay R.</t>
  </si>
  <si>
    <t>Scott W.</t>
  </si>
  <si>
    <t>Hewett J.</t>
  </si>
  <si>
    <t>Garcia J.</t>
  </si>
  <si>
    <t>Smith R.J.</t>
  </si>
  <si>
    <t>Price T.</t>
  </si>
  <si>
    <t>Traylor S.</t>
  </si>
  <si>
    <t>George D.</t>
  </si>
  <si>
    <t>Sieling H.</t>
  </si>
  <si>
    <t>Besse L.</t>
  </si>
  <si>
    <t>Sieling W.</t>
  </si>
  <si>
    <t>Reynolds C.</t>
  </si>
  <si>
    <t>Griebel S.</t>
  </si>
  <si>
    <t>Killion B.</t>
  </si>
  <si>
    <t>LeBree T.</t>
  </si>
  <si>
    <t>Trago B.</t>
  </si>
  <si>
    <t>Collier R.</t>
  </si>
  <si>
    <t>Hill S.</t>
  </si>
  <si>
    <t>Daniels T.</t>
  </si>
  <si>
    <t>Phillips G.</t>
  </si>
  <si>
    <t>Deuell R.</t>
  </si>
  <si>
    <t>Dahringer J.</t>
  </si>
  <si>
    <t xml:space="preserve">Collins M. </t>
  </si>
  <si>
    <t>Beers G.</t>
  </si>
  <si>
    <t>Fisher J.</t>
  </si>
  <si>
    <t>Jenkins T.</t>
  </si>
  <si>
    <t>Gucma T.</t>
  </si>
  <si>
    <t>Swartz T.</t>
  </si>
  <si>
    <t>Williams Big Mike</t>
  </si>
  <si>
    <t>4 MAN SHAMBLE 8-20</t>
  </si>
  <si>
    <t>STEP ASIDE 9-24</t>
  </si>
  <si>
    <t>PRESIDENT'S CUP 10-22,23</t>
  </si>
  <si>
    <t>Shaded Indicates 1st Alternates by Ranking</t>
  </si>
  <si>
    <t>Bold</t>
  </si>
  <si>
    <t xml:space="preserve"> 12 V 12 For Most of the Marbles!</t>
  </si>
  <si>
    <t>Kreider John</t>
  </si>
  <si>
    <t xml:space="preserve">TOP 10 TOURNAMENTS TOTAL POINTS </t>
  </si>
  <si>
    <t>**</t>
  </si>
  <si>
    <t>TEAM CAPTAIN</t>
  </si>
  <si>
    <r>
      <rPr>
        <strike/>
        <sz val="10"/>
        <color rgb="FFFF0000"/>
        <rFont val="Arial"/>
        <family val="2"/>
      </rPr>
      <t>Number Strikethrough</t>
    </r>
    <r>
      <rPr>
        <sz val="10"/>
        <color theme="1"/>
        <rFont val="Arial"/>
        <family val="2"/>
      </rPr>
      <t xml:space="preserve"> = Score Dropped-Not Counted in the players top 10</t>
    </r>
  </si>
  <si>
    <t xml:space="preserve">Shaded Indicates Top 24 and PC Cup Eligible </t>
  </si>
  <si>
    <t>Boutin - Captain</t>
  </si>
  <si>
    <t>Wills - Captain</t>
  </si>
  <si>
    <r>
      <rPr>
        <b/>
        <sz val="12"/>
        <rFont val="Arial"/>
        <family val="2"/>
      </rPr>
      <t>The Pinecone Cup</t>
    </r>
    <r>
      <rPr>
        <b/>
        <sz val="10"/>
        <rFont val="Arial"/>
        <family val="2"/>
      </rPr>
      <t xml:space="preserve"> Season Finale -Match Play Event November 6th 12:00</t>
    </r>
  </si>
  <si>
    <t>IN</t>
  </si>
  <si>
    <t>OUT</t>
  </si>
  <si>
    <t>x</t>
  </si>
  <si>
    <t>Avg. Per Tournament</t>
  </si>
  <si>
    <t>Total Players</t>
  </si>
  <si>
    <t>Payouts Back in Club Credit</t>
  </si>
  <si>
    <t>2023 MGA Points</t>
  </si>
  <si>
    <t>Red Tee Capt. Choice</t>
  </si>
  <si>
    <t>4 Man 2- Best Ball</t>
  </si>
  <si>
    <t xml:space="preserve">Boutin </t>
  </si>
  <si>
    <t>4 Man Stabbleford 3 or 4</t>
  </si>
  <si>
    <t>1-2-3 Tournament</t>
  </si>
  <si>
    <t>Color Wheel</t>
  </si>
  <si>
    <t>Team Match Play Event</t>
  </si>
  <si>
    <t>Red White Blue</t>
  </si>
  <si>
    <t>Presidents Cup</t>
  </si>
  <si>
    <t>Lone Star Scramble Gold/Wht</t>
  </si>
  <si>
    <t>2 Man Best Ball</t>
  </si>
  <si>
    <t xml:space="preserve">TOP 8 TOURNAMENTS TOTAL POINTS </t>
  </si>
  <si>
    <t>Pine Cone Cup Dec. 3rd</t>
  </si>
  <si>
    <t>Wright</t>
  </si>
  <si>
    <t>Miller</t>
  </si>
  <si>
    <t>Eakin D.</t>
  </si>
  <si>
    <t>Reeves</t>
  </si>
  <si>
    <t>Caruso</t>
  </si>
  <si>
    <t>Hall Kent</t>
  </si>
  <si>
    <t>Collier</t>
  </si>
  <si>
    <t>Wills M.</t>
  </si>
  <si>
    <t>Wills S.</t>
  </si>
  <si>
    <t xml:space="preserve">Collins </t>
  </si>
  <si>
    <t>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</si>
</sst>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trike/>
      <sz val="10"/>
      <color rgb="FFFF0000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0" fillId="2" borderId="8" xfId="0" applyFill="1" applyBorder="1"/>
    <xf numFmtId="2" fontId="0" fillId="2" borderId="3" xfId="0" applyNumberFormat="1" applyFill="1" applyBorder="1" applyAlignment="1">
      <alignment horizontal="center"/>
    </xf>
    <xf numFmtId="0" fontId="0" fillId="0" borderId="8" xfId="0" applyBorder="1"/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6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5" fillId="0" borderId="0" xfId="0" applyFont="1"/>
    <xf numFmtId="0" fontId="5" fillId="0" borderId="5" xfId="0" applyFont="1" applyBorder="1" applyAlignment="1">
      <alignment horizontal="center" textRotation="90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0" fontId="1" fillId="0" borderId="0" xfId="0" applyFont="1"/>
    <xf numFmtId="0" fontId="0" fillId="5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7" fillId="5" borderId="2" xfId="0" applyFont="1" applyFill="1" applyBorder="1"/>
    <xf numFmtId="2" fontId="0" fillId="5" borderId="2" xfId="0" applyNumberFormat="1" applyFill="1" applyBorder="1" applyAlignment="1">
      <alignment horizontal="center"/>
    </xf>
    <xf numFmtId="0" fontId="12" fillId="0" borderId="0" xfId="0" applyFont="1"/>
    <xf numFmtId="0" fontId="0" fillId="6" borderId="2" xfId="0" applyFill="1" applyBorder="1" applyAlignment="1">
      <alignment horizontal="center"/>
    </xf>
    <xf numFmtId="0" fontId="4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center"/>
    </xf>
    <xf numFmtId="0" fontId="7" fillId="6" borderId="2" xfId="0" applyFont="1" applyFill="1" applyBorder="1"/>
    <xf numFmtId="2" fontId="0" fillId="6" borderId="2" xfId="0" applyNumberForma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9" fillId="7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0" fillId="0" borderId="16" xfId="0" applyBorder="1" applyAlignment="1">
      <alignment horizontal="center"/>
    </xf>
    <xf numFmtId="0" fontId="12" fillId="0" borderId="17" xfId="0" applyFont="1" applyBorder="1"/>
    <xf numFmtId="16" fontId="14" fillId="0" borderId="18" xfId="0" applyNumberFormat="1" applyFont="1" applyBorder="1" applyAlignment="1">
      <alignment horizontal="center"/>
    </xf>
    <xf numFmtId="0" fontId="14" fillId="8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0" fillId="0" borderId="0" xfId="1" applyFont="1"/>
    <xf numFmtId="0" fontId="17" fillId="0" borderId="5" xfId="0" applyFont="1" applyBorder="1" applyAlignment="1">
      <alignment horizontal="center" textRotation="90"/>
    </xf>
    <xf numFmtId="0" fontId="2" fillId="0" borderId="0" xfId="0" applyFont="1"/>
    <xf numFmtId="0" fontId="0" fillId="0" borderId="2" xfId="0" applyBorder="1"/>
    <xf numFmtId="0" fontId="1" fillId="0" borderId="2" xfId="0" applyFont="1" applyBorder="1"/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5" xfId="0" applyNumberFormat="1" applyFont="1" applyBorder="1" applyAlignment="1">
      <alignment horizontal="center" textRotation="90"/>
    </xf>
    <xf numFmtId="164" fontId="1" fillId="0" borderId="5" xfId="0" applyNumberFormat="1" applyFont="1" applyBorder="1" applyAlignment="1">
      <alignment horizontal="center" textRotation="90"/>
    </xf>
    <xf numFmtId="164" fontId="1" fillId="0" borderId="0" xfId="0" applyNumberFormat="1" applyFont="1" applyAlignment="1">
      <alignment horizontal="center"/>
    </xf>
    <xf numFmtId="1" fontId="19" fillId="0" borderId="2" xfId="0" applyNumberFormat="1" applyFont="1" applyBorder="1" applyAlignment="1">
      <alignment horizontal="center"/>
    </xf>
    <xf numFmtId="0" fontId="20" fillId="0" borderId="2" xfId="0" applyFont="1" applyBorder="1"/>
    <xf numFmtId="0" fontId="18" fillId="0" borderId="2" xfId="0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0" fontId="21" fillId="0" borderId="0" xfId="0" applyFont="1"/>
    <xf numFmtId="0" fontId="18" fillId="0" borderId="0" xfId="0" applyFont="1"/>
    <xf numFmtId="164" fontId="19" fillId="0" borderId="2" xfId="0" applyNumberFormat="1" applyFont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14" xfId="0" applyFont="1" applyBorder="1" applyAlignment="1">
      <alignment horizontal="center" vertical="center" textRotation="90"/>
    </xf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textRotation="90"/>
    </xf>
    <xf numFmtId="164" fontId="19" fillId="0" borderId="2" xfId="0" applyNumberFormat="1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1" fillId="0" borderId="5" xfId="0" applyNumberFormat="1" applyFont="1" applyFill="1" applyBorder="1" applyAlignment="1">
      <alignment horizontal="center" textRotation="90"/>
    </xf>
    <xf numFmtId="164" fontId="1" fillId="0" borderId="0" xfId="0" applyNumberFormat="1" applyFont="1" applyFill="1" applyAlignment="1">
      <alignment horizontal="center"/>
    </xf>
    <xf numFmtId="16" fontId="2" fillId="0" borderId="6" xfId="0" quotePrefix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823BE-5FC2-4DED-8D56-0F22340D6B49}">
  <sheetPr>
    <pageSetUpPr fitToPage="1"/>
  </sheetPr>
  <dimension ref="A1:O69"/>
  <sheetViews>
    <sheetView tabSelected="1" zoomScale="120" zoomScaleNormal="120" workbookViewId="0">
      <selection activeCell="F2" sqref="F2"/>
    </sheetView>
  </sheetViews>
  <sheetFormatPr defaultRowHeight="13.2" x14ac:dyDescent="0.25"/>
  <cols>
    <col min="1" max="1" width="6.6640625" style="1" customWidth="1"/>
    <col min="2" max="2" width="16.77734375" customWidth="1"/>
    <col min="3" max="3" width="4.6640625" style="93" customWidth="1"/>
    <col min="4" max="4" width="4.6640625" style="96" customWidth="1"/>
    <col min="5" max="5" width="4.6640625" style="93" customWidth="1"/>
    <col min="6" max="6" width="4.6640625" style="113" customWidth="1"/>
    <col min="7" max="7" width="4.6640625" style="115" customWidth="1"/>
    <col min="8" max="8" width="4.6640625" style="92" customWidth="1"/>
    <col min="9" max="12" width="4.6640625" style="1" customWidth="1"/>
    <col min="13" max="13" width="7.88671875" style="60" customWidth="1"/>
    <col min="14" max="14" width="4.6640625" customWidth="1"/>
  </cols>
  <sheetData>
    <row r="1" spans="1:15" s="89" customFormat="1" ht="146.4" customHeight="1" x14ac:dyDescent="0.25">
      <c r="A1" s="116" t="s">
        <v>212</v>
      </c>
      <c r="B1" s="35" t="s">
        <v>188</v>
      </c>
      <c r="C1" s="94" t="s">
        <v>189</v>
      </c>
      <c r="D1" s="95" t="s">
        <v>190</v>
      </c>
      <c r="E1" s="94" t="s">
        <v>192</v>
      </c>
      <c r="F1" s="110" t="s">
        <v>193</v>
      </c>
      <c r="G1" s="114" t="s">
        <v>194</v>
      </c>
      <c r="H1" s="88" t="s">
        <v>195</v>
      </c>
      <c r="I1" s="18" t="s">
        <v>196</v>
      </c>
      <c r="J1" s="18" t="s">
        <v>197</v>
      </c>
      <c r="K1" s="18" t="s">
        <v>198</v>
      </c>
      <c r="L1" s="18" t="s">
        <v>199</v>
      </c>
      <c r="M1" s="45" t="s">
        <v>200</v>
      </c>
      <c r="N1" s="18" t="s">
        <v>32</v>
      </c>
      <c r="O1" s="19" t="s">
        <v>201</v>
      </c>
    </row>
    <row r="2" spans="1:15" ht="12.75" customHeight="1" x14ac:dyDescent="0.25">
      <c r="A2" s="7">
        <v>1</v>
      </c>
      <c r="B2" s="2" t="s">
        <v>191</v>
      </c>
      <c r="C2" s="103">
        <v>8</v>
      </c>
      <c r="D2" s="103">
        <v>10</v>
      </c>
      <c r="E2" s="103">
        <v>9</v>
      </c>
      <c r="F2" s="111">
        <v>9</v>
      </c>
      <c r="G2" s="111">
        <v>6.5</v>
      </c>
      <c r="H2" s="97" t="s">
        <v>3</v>
      </c>
      <c r="I2" s="97"/>
      <c r="J2" s="97"/>
      <c r="K2" s="97"/>
      <c r="L2" s="97"/>
      <c r="M2" s="98">
        <f>SUM(C2:L2)</f>
        <v>42.5</v>
      </c>
      <c r="N2" s="99">
        <f>COUNT(C2:L2)</f>
        <v>5</v>
      </c>
    </row>
    <row r="3" spans="1:15" x14ac:dyDescent="0.25">
      <c r="A3" s="7">
        <v>2</v>
      </c>
      <c r="B3" s="10" t="s">
        <v>153</v>
      </c>
      <c r="C3" s="103">
        <v>6.5</v>
      </c>
      <c r="D3" s="103">
        <v>3.5</v>
      </c>
      <c r="E3" s="103">
        <v>9</v>
      </c>
      <c r="F3" s="111">
        <v>10</v>
      </c>
      <c r="G3" s="111">
        <v>10</v>
      </c>
      <c r="H3" s="97"/>
      <c r="I3" s="97"/>
      <c r="J3" s="97"/>
      <c r="K3" s="97"/>
      <c r="L3" s="97"/>
      <c r="M3" s="98">
        <f>SUM(C3:L3)-J3</f>
        <v>39</v>
      </c>
      <c r="N3" s="99">
        <f>COUNT(C3:L3)</f>
        <v>5</v>
      </c>
    </row>
    <row r="4" spans="1:15" x14ac:dyDescent="0.25">
      <c r="A4" s="7">
        <v>3</v>
      </c>
      <c r="B4" s="10" t="s">
        <v>145</v>
      </c>
      <c r="C4" s="103">
        <v>2</v>
      </c>
      <c r="D4" s="103">
        <v>8</v>
      </c>
      <c r="E4" s="103">
        <v>10</v>
      </c>
      <c r="F4" s="111">
        <v>9</v>
      </c>
      <c r="G4" s="111">
        <v>9</v>
      </c>
      <c r="H4" s="97"/>
      <c r="I4" s="97"/>
      <c r="J4" s="97"/>
      <c r="K4" s="97"/>
      <c r="L4" s="97"/>
      <c r="M4" s="98">
        <f>SUM(C4:L4)-J4</f>
        <v>38</v>
      </c>
      <c r="N4" s="99">
        <f>COUNT(C4:L4)</f>
        <v>5</v>
      </c>
    </row>
    <row r="5" spans="1:15" x14ac:dyDescent="0.25">
      <c r="A5" s="7">
        <v>4</v>
      </c>
      <c r="B5" s="10" t="s">
        <v>131</v>
      </c>
      <c r="C5" s="103">
        <v>10</v>
      </c>
      <c r="D5" s="103">
        <v>5</v>
      </c>
      <c r="E5" s="103">
        <v>6</v>
      </c>
      <c r="F5" s="111"/>
      <c r="G5" s="111">
        <v>10</v>
      </c>
      <c r="H5" s="97"/>
      <c r="I5" s="97"/>
      <c r="J5" s="97"/>
      <c r="K5" s="97"/>
      <c r="L5" s="97"/>
      <c r="M5" s="98">
        <f>SUM(C5:L5)-J5</f>
        <v>31</v>
      </c>
      <c r="N5" s="99">
        <f>COUNT(C5:L5)</f>
        <v>4</v>
      </c>
    </row>
    <row r="6" spans="1:15" x14ac:dyDescent="0.25">
      <c r="A6" s="7">
        <v>5</v>
      </c>
      <c r="B6" s="11" t="s">
        <v>113</v>
      </c>
      <c r="C6" s="103">
        <v>9</v>
      </c>
      <c r="D6" s="103">
        <v>1</v>
      </c>
      <c r="E6" s="103">
        <v>10</v>
      </c>
      <c r="F6" s="111">
        <v>1</v>
      </c>
      <c r="G6" s="111">
        <v>10</v>
      </c>
      <c r="H6" s="97"/>
      <c r="I6" s="97"/>
      <c r="J6" s="97"/>
      <c r="K6" s="97"/>
      <c r="L6" s="97"/>
      <c r="M6" s="98">
        <f>SUM(C6:L6)-J6</f>
        <v>31</v>
      </c>
      <c r="N6" s="99">
        <f>COUNT(C6:L6)</f>
        <v>5</v>
      </c>
    </row>
    <row r="7" spans="1:15" x14ac:dyDescent="0.25">
      <c r="A7" s="7">
        <v>6</v>
      </c>
      <c r="B7" s="12" t="s">
        <v>158</v>
      </c>
      <c r="C7" s="103">
        <v>9</v>
      </c>
      <c r="D7" s="103">
        <v>10</v>
      </c>
      <c r="E7" s="103">
        <v>4</v>
      </c>
      <c r="F7" s="111"/>
      <c r="G7" s="111">
        <v>6.5</v>
      </c>
      <c r="H7" s="97"/>
      <c r="I7" s="104"/>
      <c r="J7" s="97"/>
      <c r="K7" s="97"/>
      <c r="L7" s="97"/>
      <c r="M7" s="98">
        <f>SUM(C7:L7)-J7</f>
        <v>29.5</v>
      </c>
      <c r="N7" s="99">
        <f>COUNT(C7:L7)</f>
        <v>4</v>
      </c>
    </row>
    <row r="8" spans="1:15" x14ac:dyDescent="0.25">
      <c r="A8" s="7">
        <v>7</v>
      </c>
      <c r="B8" s="10" t="s">
        <v>119</v>
      </c>
      <c r="C8" s="103">
        <v>2</v>
      </c>
      <c r="D8" s="103">
        <v>2</v>
      </c>
      <c r="E8" s="103">
        <v>9</v>
      </c>
      <c r="F8" s="111">
        <v>10</v>
      </c>
      <c r="G8" s="111">
        <v>6.5</v>
      </c>
      <c r="H8" s="97"/>
      <c r="I8" s="97"/>
      <c r="J8" s="97"/>
      <c r="K8" s="97"/>
      <c r="L8" s="97"/>
      <c r="M8" s="98">
        <f>SUM(C8:L8)-J8</f>
        <v>29.5</v>
      </c>
      <c r="N8" s="99">
        <f>COUNT(C8:L8)</f>
        <v>5</v>
      </c>
      <c r="O8" s="46" t="s">
        <v>3</v>
      </c>
    </row>
    <row r="9" spans="1:15" x14ac:dyDescent="0.25">
      <c r="A9" s="7">
        <v>8</v>
      </c>
      <c r="B9" s="2" t="s">
        <v>161</v>
      </c>
      <c r="C9" s="103">
        <v>10</v>
      </c>
      <c r="D9" s="103">
        <v>7</v>
      </c>
      <c r="E9" s="103">
        <v>5</v>
      </c>
      <c r="F9" s="111">
        <v>6</v>
      </c>
      <c r="G9" s="111">
        <v>1</v>
      </c>
      <c r="H9" s="97"/>
      <c r="I9" s="97"/>
      <c r="J9" s="104"/>
      <c r="K9" s="97"/>
      <c r="L9" s="97"/>
      <c r="M9" s="98">
        <f>SUM(C9:L9)-J9</f>
        <v>29</v>
      </c>
      <c r="N9" s="99">
        <f>COUNT(C9:L9)</f>
        <v>5</v>
      </c>
    </row>
    <row r="10" spans="1:15" x14ac:dyDescent="0.25">
      <c r="A10" s="7">
        <v>9</v>
      </c>
      <c r="B10" s="12" t="s">
        <v>101</v>
      </c>
      <c r="C10" s="103"/>
      <c r="D10" s="103">
        <v>9</v>
      </c>
      <c r="E10" s="103">
        <v>7.5</v>
      </c>
      <c r="F10" s="111">
        <v>6</v>
      </c>
      <c r="G10" s="111">
        <v>6.5</v>
      </c>
      <c r="H10" s="97"/>
      <c r="I10" s="97"/>
      <c r="J10" s="97"/>
      <c r="K10" s="97"/>
      <c r="L10" s="97"/>
      <c r="M10" s="98">
        <f>SUM(C10:L10)</f>
        <v>29</v>
      </c>
      <c r="N10" s="99">
        <f>COUNT(C10:L10)</f>
        <v>4</v>
      </c>
    </row>
    <row r="11" spans="1:15" ht="13.95" customHeight="1" x14ac:dyDescent="0.25">
      <c r="A11" s="7">
        <v>10</v>
      </c>
      <c r="B11" s="10" t="s">
        <v>124</v>
      </c>
      <c r="C11" s="103"/>
      <c r="D11" s="103">
        <v>10</v>
      </c>
      <c r="E11" s="103">
        <v>2</v>
      </c>
      <c r="F11" s="111">
        <v>6</v>
      </c>
      <c r="G11" s="111">
        <v>10</v>
      </c>
      <c r="H11" s="97"/>
      <c r="I11" s="97"/>
      <c r="J11" s="97"/>
      <c r="K11" s="97"/>
      <c r="L11" s="97"/>
      <c r="M11" s="98">
        <f>SUM(C11:L11)-J11</f>
        <v>28</v>
      </c>
      <c r="N11" s="99">
        <f>COUNT(C11:L11)</f>
        <v>4</v>
      </c>
    </row>
    <row r="12" spans="1:15" x14ac:dyDescent="0.25">
      <c r="A12" s="7">
        <v>11</v>
      </c>
      <c r="B12" s="91" t="s">
        <v>205</v>
      </c>
      <c r="C12" s="103"/>
      <c r="D12" s="103">
        <v>7</v>
      </c>
      <c r="E12" s="103">
        <v>7.5</v>
      </c>
      <c r="F12" s="111">
        <v>6</v>
      </c>
      <c r="G12" s="111">
        <v>5</v>
      </c>
      <c r="H12" s="97"/>
      <c r="I12" s="97"/>
      <c r="J12" s="97"/>
      <c r="K12" s="97"/>
      <c r="L12" s="97"/>
      <c r="M12" s="98">
        <f>SUM(C12:L12)-J12</f>
        <v>25.5</v>
      </c>
      <c r="N12" s="99">
        <f>COUNT(C12:L12)</f>
        <v>4</v>
      </c>
    </row>
    <row r="13" spans="1:15" x14ac:dyDescent="0.25">
      <c r="A13" s="7">
        <v>12</v>
      </c>
      <c r="B13" s="2" t="s">
        <v>107</v>
      </c>
      <c r="C13" s="103"/>
      <c r="D13" s="103">
        <v>9</v>
      </c>
      <c r="E13" s="103">
        <v>6</v>
      </c>
      <c r="F13" s="111">
        <v>2.5</v>
      </c>
      <c r="G13" s="111">
        <v>8</v>
      </c>
      <c r="H13" s="97"/>
      <c r="I13" s="97"/>
      <c r="J13" s="97"/>
      <c r="K13" s="97"/>
      <c r="L13" s="97"/>
      <c r="M13" s="98">
        <f>SUM(C13:L13)-J13</f>
        <v>25.5</v>
      </c>
      <c r="N13" s="99">
        <f>COUNT(C13:L13)</f>
        <v>4</v>
      </c>
    </row>
    <row r="14" spans="1:15" x14ac:dyDescent="0.25">
      <c r="A14" s="7">
        <v>13</v>
      </c>
      <c r="B14" s="10" t="s">
        <v>118</v>
      </c>
      <c r="C14" s="103">
        <v>2</v>
      </c>
      <c r="D14" s="103">
        <v>6</v>
      </c>
      <c r="E14" s="103"/>
      <c r="F14" s="111">
        <v>6</v>
      </c>
      <c r="G14" s="111">
        <v>9</v>
      </c>
      <c r="H14" s="97"/>
      <c r="I14" s="97"/>
      <c r="J14" s="97"/>
      <c r="K14" s="97"/>
      <c r="L14" s="97"/>
      <c r="M14" s="98">
        <f>SUM(C14:L14)-J14</f>
        <v>23</v>
      </c>
      <c r="N14" s="99">
        <f>COUNT(C14:L14)</f>
        <v>4</v>
      </c>
    </row>
    <row r="15" spans="1:15" x14ac:dyDescent="0.25">
      <c r="A15" s="7">
        <v>14</v>
      </c>
      <c r="B15" s="10" t="s">
        <v>128</v>
      </c>
      <c r="C15" s="103">
        <v>6.5</v>
      </c>
      <c r="D15" s="103">
        <v>5</v>
      </c>
      <c r="E15" s="103">
        <v>7.5</v>
      </c>
      <c r="F15" s="111">
        <v>2.5</v>
      </c>
      <c r="G15" s="111">
        <v>1</v>
      </c>
      <c r="H15" s="97"/>
      <c r="I15" s="97"/>
      <c r="J15" s="97"/>
      <c r="K15" s="97"/>
      <c r="L15" s="97"/>
      <c r="M15" s="98">
        <f>SUM(C15:L15)-J15</f>
        <v>22.5</v>
      </c>
      <c r="N15" s="99">
        <f>COUNT(C15:L15)</f>
        <v>5</v>
      </c>
    </row>
    <row r="16" spans="1:15" x14ac:dyDescent="0.25">
      <c r="A16" s="7">
        <v>15</v>
      </c>
      <c r="B16" s="12" t="s">
        <v>129</v>
      </c>
      <c r="C16" s="103">
        <v>6.5</v>
      </c>
      <c r="D16" s="103">
        <v>6</v>
      </c>
      <c r="E16" s="103"/>
      <c r="F16" s="111">
        <v>10</v>
      </c>
      <c r="G16" s="111"/>
      <c r="H16" s="97"/>
      <c r="I16" s="97"/>
      <c r="J16" s="97"/>
      <c r="K16" s="97"/>
      <c r="L16" s="97"/>
      <c r="M16" s="98">
        <f>SUM(C16:L16)-J16</f>
        <v>22.5</v>
      </c>
      <c r="N16" s="99">
        <f>COUNT(C16:L16)</f>
        <v>3</v>
      </c>
    </row>
    <row r="17" spans="1:14" x14ac:dyDescent="0.25">
      <c r="A17" s="7">
        <v>16</v>
      </c>
      <c r="B17" s="10" t="s">
        <v>117</v>
      </c>
      <c r="C17" s="103">
        <v>8</v>
      </c>
      <c r="D17" s="103">
        <v>1</v>
      </c>
      <c r="E17" s="103">
        <v>7.5</v>
      </c>
      <c r="F17" s="111">
        <v>6</v>
      </c>
      <c r="G17" s="111"/>
      <c r="H17" s="97"/>
      <c r="I17" s="97"/>
      <c r="J17" s="97"/>
      <c r="K17" s="97"/>
      <c r="L17" s="97"/>
      <c r="M17" s="98">
        <f>SUM(C17:L17)</f>
        <v>22.5</v>
      </c>
      <c r="N17" s="99">
        <f>COUNT(C17:L17)</f>
        <v>4</v>
      </c>
    </row>
    <row r="18" spans="1:14" x14ac:dyDescent="0.25">
      <c r="A18" s="7">
        <v>17</v>
      </c>
      <c r="B18" s="11" t="s">
        <v>102</v>
      </c>
      <c r="C18" s="103">
        <v>1</v>
      </c>
      <c r="D18" s="103">
        <v>10</v>
      </c>
      <c r="E18" s="103">
        <v>2</v>
      </c>
      <c r="F18" s="111">
        <v>6</v>
      </c>
      <c r="G18" s="111">
        <v>3</v>
      </c>
      <c r="H18" s="97"/>
      <c r="I18" s="97"/>
      <c r="J18" s="97"/>
      <c r="K18" s="104"/>
      <c r="L18" s="97"/>
      <c r="M18" s="98">
        <f>SUM(C18:L18)-J18</f>
        <v>22</v>
      </c>
      <c r="N18" s="99">
        <f>COUNT(C18:L18)</f>
        <v>5</v>
      </c>
    </row>
    <row r="19" spans="1:14" x14ac:dyDescent="0.25">
      <c r="A19" s="7">
        <v>18</v>
      </c>
      <c r="B19" s="90" t="s">
        <v>204</v>
      </c>
      <c r="C19" s="103"/>
      <c r="D19" s="103">
        <v>9</v>
      </c>
      <c r="E19" s="103">
        <v>10</v>
      </c>
      <c r="F19" s="111">
        <v>1</v>
      </c>
      <c r="G19" s="111">
        <v>2</v>
      </c>
      <c r="H19" s="97"/>
      <c r="I19" s="97"/>
      <c r="J19" s="97"/>
      <c r="K19" s="97"/>
      <c r="L19" s="97"/>
      <c r="M19" s="98">
        <f>SUM(C19:L19)-J19</f>
        <v>22</v>
      </c>
      <c r="N19" s="99">
        <f>COUNT(C19:L19)</f>
        <v>4</v>
      </c>
    </row>
    <row r="20" spans="1:14" x14ac:dyDescent="0.25">
      <c r="A20" s="7">
        <v>19</v>
      </c>
      <c r="B20" s="12" t="s">
        <v>134</v>
      </c>
      <c r="C20" s="103">
        <v>4.5</v>
      </c>
      <c r="D20" s="103">
        <v>5</v>
      </c>
      <c r="E20" s="103">
        <v>4</v>
      </c>
      <c r="F20" s="111" t="s">
        <v>3</v>
      </c>
      <c r="G20" s="111">
        <v>8</v>
      </c>
      <c r="H20" s="104"/>
      <c r="I20" s="97"/>
      <c r="J20" s="104"/>
      <c r="K20" s="97"/>
      <c r="L20" s="104"/>
      <c r="M20" s="98">
        <f>SUM(C20:L20)-J20</f>
        <v>21.5</v>
      </c>
      <c r="N20" s="99">
        <f>COUNT(C20:L20)</f>
        <v>4</v>
      </c>
    </row>
    <row r="21" spans="1:14" x14ac:dyDescent="0.25">
      <c r="A21" s="7">
        <v>20</v>
      </c>
      <c r="B21" s="10" t="s">
        <v>135</v>
      </c>
      <c r="C21" s="103">
        <v>4.5</v>
      </c>
      <c r="D21" s="103">
        <v>7</v>
      </c>
      <c r="E21" s="103">
        <v>6</v>
      </c>
      <c r="F21" s="111">
        <v>1</v>
      </c>
      <c r="G21" s="111">
        <v>3</v>
      </c>
      <c r="H21" s="97"/>
      <c r="I21" s="97"/>
      <c r="J21" s="97"/>
      <c r="K21" s="104"/>
      <c r="L21" s="97"/>
      <c r="M21" s="98">
        <f>SUM(C21:L21)</f>
        <v>21.5</v>
      </c>
      <c r="N21" s="99">
        <f>COUNT(C21:L21)</f>
        <v>5</v>
      </c>
    </row>
    <row r="22" spans="1:14" x14ac:dyDescent="0.25">
      <c r="A22" s="7">
        <v>21</v>
      </c>
      <c r="B22" s="10" t="s">
        <v>122</v>
      </c>
      <c r="C22" s="103"/>
      <c r="D22" s="103">
        <v>3.5</v>
      </c>
      <c r="E22" s="103">
        <v>3</v>
      </c>
      <c r="F22" s="111">
        <v>6</v>
      </c>
      <c r="G22" s="111">
        <v>9</v>
      </c>
      <c r="H22" s="97"/>
      <c r="I22" s="97"/>
      <c r="J22" s="97"/>
      <c r="K22" s="97"/>
      <c r="L22" s="97"/>
      <c r="M22" s="98">
        <f>SUM(C22:L22)</f>
        <v>21.5</v>
      </c>
      <c r="N22" s="99">
        <f>COUNT(C22:L22)</f>
        <v>4</v>
      </c>
    </row>
    <row r="23" spans="1:14" x14ac:dyDescent="0.25">
      <c r="A23" s="7">
        <v>22</v>
      </c>
      <c r="B23" s="10" t="s">
        <v>146</v>
      </c>
      <c r="C23" s="103">
        <v>6.5</v>
      </c>
      <c r="D23" s="103">
        <v>1</v>
      </c>
      <c r="E23" s="103">
        <v>7.5</v>
      </c>
      <c r="F23" s="111">
        <v>6</v>
      </c>
      <c r="G23" s="111"/>
      <c r="H23" s="97"/>
      <c r="I23" s="97"/>
      <c r="J23" s="97"/>
      <c r="K23" s="97"/>
      <c r="L23" s="97"/>
      <c r="M23" s="98">
        <f>SUM(C23:L23)</f>
        <v>21</v>
      </c>
      <c r="N23" s="99">
        <f>COUNT(C23:L23)</f>
        <v>4</v>
      </c>
    </row>
    <row r="24" spans="1:14" x14ac:dyDescent="0.25">
      <c r="A24" s="7">
        <v>23</v>
      </c>
      <c r="B24" s="10" t="s">
        <v>114</v>
      </c>
      <c r="C24" s="103">
        <v>6.5</v>
      </c>
      <c r="D24" s="103">
        <v>1</v>
      </c>
      <c r="E24" s="103">
        <v>2</v>
      </c>
      <c r="F24" s="111">
        <v>6</v>
      </c>
      <c r="G24" s="111">
        <v>5</v>
      </c>
      <c r="H24" s="97"/>
      <c r="I24" s="97"/>
      <c r="J24" s="97"/>
      <c r="K24" s="97"/>
      <c r="L24" s="97"/>
      <c r="M24" s="98">
        <f>SUM(C24:L24)</f>
        <v>20.5</v>
      </c>
      <c r="N24" s="99">
        <f>COUNT(C24:L24)</f>
        <v>5</v>
      </c>
    </row>
    <row r="25" spans="1:14" x14ac:dyDescent="0.25">
      <c r="A25" s="7">
        <v>24</v>
      </c>
      <c r="B25" s="12" t="s">
        <v>142</v>
      </c>
      <c r="C25" s="103">
        <v>2</v>
      </c>
      <c r="D25" s="103">
        <v>3.5</v>
      </c>
      <c r="E25" s="103">
        <v>7.5</v>
      </c>
      <c r="F25" s="111">
        <v>6</v>
      </c>
      <c r="G25" s="111">
        <v>1</v>
      </c>
      <c r="H25" s="97"/>
      <c r="I25" s="97"/>
      <c r="J25" s="97"/>
      <c r="K25" s="97"/>
      <c r="L25" s="97"/>
      <c r="M25" s="98">
        <f>SUM(C25:L25)-J25</f>
        <v>20</v>
      </c>
      <c r="N25" s="99">
        <f>COUNT(C25:L25)</f>
        <v>5</v>
      </c>
    </row>
    <row r="26" spans="1:14" x14ac:dyDescent="0.25">
      <c r="A26" s="7">
        <v>25</v>
      </c>
      <c r="B26" s="2" t="s">
        <v>209</v>
      </c>
      <c r="C26" s="103">
        <v>8</v>
      </c>
      <c r="D26" s="103"/>
      <c r="E26" s="103">
        <v>10</v>
      </c>
      <c r="F26" s="111">
        <v>1</v>
      </c>
      <c r="G26" s="111">
        <v>1</v>
      </c>
      <c r="H26" s="97"/>
      <c r="I26" s="97"/>
      <c r="J26" s="97"/>
      <c r="K26" s="97"/>
      <c r="L26" s="97"/>
      <c r="M26" s="98">
        <f>SUM(C26:L26)</f>
        <v>20</v>
      </c>
      <c r="N26" s="99">
        <f>COUNT(C26:L26)</f>
        <v>4</v>
      </c>
    </row>
    <row r="27" spans="1:14" x14ac:dyDescent="0.25">
      <c r="A27" s="7">
        <v>26</v>
      </c>
      <c r="B27" s="12" t="s">
        <v>109</v>
      </c>
      <c r="C27" s="103">
        <v>9</v>
      </c>
      <c r="D27" s="103">
        <v>8</v>
      </c>
      <c r="E27" s="103"/>
      <c r="F27" s="111">
        <v>1</v>
      </c>
      <c r="G27" s="111">
        <v>1</v>
      </c>
      <c r="H27" s="97"/>
      <c r="I27" s="97"/>
      <c r="J27" s="97"/>
      <c r="K27" s="97"/>
      <c r="L27" s="97"/>
      <c r="M27" s="98">
        <f>SUM(C27:L27)</f>
        <v>19</v>
      </c>
      <c r="N27" s="99">
        <f>COUNT(C27:L27)</f>
        <v>4</v>
      </c>
    </row>
    <row r="28" spans="1:14" x14ac:dyDescent="0.25">
      <c r="A28" s="7">
        <v>27</v>
      </c>
      <c r="B28" s="10" t="s">
        <v>123</v>
      </c>
      <c r="C28" s="103"/>
      <c r="D28" s="103">
        <v>6</v>
      </c>
      <c r="E28" s="103">
        <v>4</v>
      </c>
      <c r="F28" s="111">
        <v>6</v>
      </c>
      <c r="G28" s="111">
        <v>2</v>
      </c>
      <c r="H28" s="97"/>
      <c r="I28" s="97"/>
      <c r="J28" s="97"/>
      <c r="K28" s="97"/>
      <c r="L28" s="104"/>
      <c r="M28" s="98">
        <f>SUM(C28:L28)-J28</f>
        <v>18</v>
      </c>
      <c r="N28" s="99">
        <f>COUNT(C28:L28)</f>
        <v>4</v>
      </c>
    </row>
    <row r="29" spans="1:14" x14ac:dyDescent="0.25">
      <c r="A29" s="7">
        <v>28</v>
      </c>
      <c r="B29" s="12" t="s">
        <v>139</v>
      </c>
      <c r="C29" s="103"/>
      <c r="D29" s="103">
        <v>3.5</v>
      </c>
      <c r="E29" s="103">
        <v>7.5</v>
      </c>
      <c r="F29" s="111">
        <v>6</v>
      </c>
      <c r="G29" s="111">
        <v>1</v>
      </c>
      <c r="H29" s="97"/>
      <c r="I29" s="97"/>
      <c r="J29" s="97"/>
      <c r="K29" s="97"/>
      <c r="L29" s="97"/>
      <c r="M29" s="98">
        <f>SUM(C29:L29)-J29</f>
        <v>18</v>
      </c>
      <c r="N29" s="99">
        <f>COUNT(C29:L29)</f>
        <v>4</v>
      </c>
    </row>
    <row r="30" spans="1:14" x14ac:dyDescent="0.25">
      <c r="A30" s="7">
        <v>29</v>
      </c>
      <c r="B30" s="10" t="s">
        <v>112</v>
      </c>
      <c r="C30" s="103">
        <v>6.5</v>
      </c>
      <c r="D30" s="103"/>
      <c r="E30" s="103"/>
      <c r="F30" s="111">
        <v>2.5</v>
      </c>
      <c r="G30" s="111">
        <v>8</v>
      </c>
      <c r="H30" s="97"/>
      <c r="I30" s="97"/>
      <c r="J30" s="104"/>
      <c r="K30" s="97"/>
      <c r="L30" s="97"/>
      <c r="M30" s="98">
        <f>SUM(C30:L30)-J30</f>
        <v>17</v>
      </c>
      <c r="N30" s="99">
        <f>COUNT(C30:L30)</f>
        <v>3</v>
      </c>
    </row>
    <row r="31" spans="1:14" x14ac:dyDescent="0.25">
      <c r="A31" s="7">
        <v>30</v>
      </c>
      <c r="B31" s="90" t="s">
        <v>203</v>
      </c>
      <c r="C31" s="103">
        <v>4.5</v>
      </c>
      <c r="D31" s="103"/>
      <c r="E31" s="103">
        <v>6</v>
      </c>
      <c r="F31" s="111">
        <v>2.5</v>
      </c>
      <c r="G31" s="111">
        <v>4</v>
      </c>
      <c r="H31" s="97"/>
      <c r="I31" s="97"/>
      <c r="J31" s="97"/>
      <c r="K31" s="97"/>
      <c r="L31" s="97"/>
      <c r="M31" s="98">
        <f>SUM(C31:L31)-J31</f>
        <v>17</v>
      </c>
      <c r="N31" s="99">
        <f>COUNT(C31:L31)</f>
        <v>4</v>
      </c>
    </row>
    <row r="32" spans="1:14" x14ac:dyDescent="0.25">
      <c r="A32" s="7">
        <v>31</v>
      </c>
      <c r="B32" s="10" t="s">
        <v>132</v>
      </c>
      <c r="C32" s="103">
        <v>8</v>
      </c>
      <c r="D32" s="103"/>
      <c r="E32" s="103">
        <v>5</v>
      </c>
      <c r="F32" s="111">
        <v>1</v>
      </c>
      <c r="G32" s="111">
        <v>3</v>
      </c>
      <c r="H32" s="97"/>
      <c r="I32" s="97"/>
      <c r="J32" s="97"/>
      <c r="K32" s="97"/>
      <c r="L32" s="97"/>
      <c r="M32" s="98">
        <f>SUM(C32:L32)-J32</f>
        <v>17</v>
      </c>
      <c r="N32" s="99">
        <f>COUNT(C32:L32)</f>
        <v>4</v>
      </c>
    </row>
    <row r="33" spans="1:14" x14ac:dyDescent="0.25">
      <c r="A33" s="7">
        <v>32</v>
      </c>
      <c r="B33" s="11" t="s">
        <v>156</v>
      </c>
      <c r="C33" s="103">
        <v>4.5</v>
      </c>
      <c r="D33" s="103">
        <v>8</v>
      </c>
      <c r="E33" s="103">
        <v>3</v>
      </c>
      <c r="F33" s="111">
        <v>1</v>
      </c>
      <c r="G33" s="111"/>
      <c r="H33" s="97"/>
      <c r="I33" s="97"/>
      <c r="J33" s="97"/>
      <c r="K33" s="104"/>
      <c r="L33" s="97"/>
      <c r="M33" s="98">
        <f>SUM(C33:L33)</f>
        <v>16.5</v>
      </c>
      <c r="N33" s="99">
        <f>COUNT(C33:L33)</f>
        <v>4</v>
      </c>
    </row>
    <row r="34" spans="1:14" x14ac:dyDescent="0.25">
      <c r="A34" s="7">
        <v>33</v>
      </c>
      <c r="B34" s="11" t="s">
        <v>103</v>
      </c>
      <c r="C34" s="103">
        <v>2</v>
      </c>
      <c r="D34" s="103">
        <v>3.5</v>
      </c>
      <c r="E34" s="103">
        <v>9</v>
      </c>
      <c r="F34" s="111"/>
      <c r="G34" s="111">
        <v>2</v>
      </c>
      <c r="H34" s="104"/>
      <c r="I34" s="97"/>
      <c r="J34" s="97"/>
      <c r="K34" s="104"/>
      <c r="L34" s="97"/>
      <c r="M34" s="98">
        <f>SUM(C34:L34)-J34</f>
        <v>16.5</v>
      </c>
      <c r="N34" s="99">
        <f>COUNT(C34:L34)</f>
        <v>4</v>
      </c>
    </row>
    <row r="35" spans="1:14" x14ac:dyDescent="0.25">
      <c r="A35" s="7">
        <v>34</v>
      </c>
      <c r="B35" s="2" t="s">
        <v>111</v>
      </c>
      <c r="C35" s="103">
        <v>2</v>
      </c>
      <c r="D35" s="103">
        <v>3.5</v>
      </c>
      <c r="E35" s="103">
        <v>4</v>
      </c>
      <c r="F35" s="111">
        <v>6</v>
      </c>
      <c r="G35" s="111"/>
      <c r="H35" s="97"/>
      <c r="I35" s="97"/>
      <c r="J35" s="97"/>
      <c r="K35" s="97"/>
      <c r="L35" s="97"/>
      <c r="M35" s="98">
        <f>SUM(C35:L35)</f>
        <v>15.5</v>
      </c>
      <c r="N35" s="99">
        <f>COUNT(C35:L35)</f>
        <v>4</v>
      </c>
    </row>
    <row r="36" spans="1:14" x14ac:dyDescent="0.25">
      <c r="A36" s="7">
        <v>35</v>
      </c>
      <c r="B36" s="2" t="s">
        <v>115</v>
      </c>
      <c r="C36" s="103">
        <v>2</v>
      </c>
      <c r="D36" s="103">
        <v>1</v>
      </c>
      <c r="E36" s="103">
        <v>3</v>
      </c>
      <c r="F36" s="111">
        <v>1</v>
      </c>
      <c r="G36" s="111">
        <v>8</v>
      </c>
      <c r="H36" s="97"/>
      <c r="I36" s="97"/>
      <c r="J36" s="97"/>
      <c r="K36" s="97"/>
      <c r="L36" s="97"/>
      <c r="M36" s="98">
        <f>SUM(C36:L36)</f>
        <v>15</v>
      </c>
      <c r="N36" s="99">
        <f>COUNT(C36:L36)</f>
        <v>5</v>
      </c>
    </row>
    <row r="37" spans="1:14" x14ac:dyDescent="0.25">
      <c r="A37" s="7">
        <v>36</v>
      </c>
      <c r="B37" s="10" t="s">
        <v>104</v>
      </c>
      <c r="C37" s="103">
        <v>2</v>
      </c>
      <c r="D37" s="103">
        <v>2</v>
      </c>
      <c r="E37" s="103">
        <v>5</v>
      </c>
      <c r="F37" s="111">
        <v>6</v>
      </c>
      <c r="G37" s="111"/>
      <c r="H37" s="97"/>
      <c r="I37" s="97"/>
      <c r="J37" s="97"/>
      <c r="K37" s="97"/>
      <c r="L37" s="97"/>
      <c r="M37" s="98">
        <f>SUM(C37:L37)</f>
        <v>15</v>
      </c>
      <c r="N37" s="99">
        <f>COUNT(C37:L37)</f>
        <v>4</v>
      </c>
    </row>
    <row r="38" spans="1:14" x14ac:dyDescent="0.25">
      <c r="A38" s="7">
        <v>37</v>
      </c>
      <c r="B38" s="91" t="s">
        <v>206</v>
      </c>
      <c r="C38" s="103"/>
      <c r="D38" s="103">
        <v>2</v>
      </c>
      <c r="E38" s="103"/>
      <c r="F38" s="111">
        <v>6</v>
      </c>
      <c r="G38" s="111">
        <v>6.5</v>
      </c>
      <c r="H38" s="97"/>
      <c r="I38" s="97"/>
      <c r="J38" s="97"/>
      <c r="K38" s="97"/>
      <c r="L38" s="97"/>
      <c r="M38" s="98">
        <f>SUM(C38:L38)</f>
        <v>14.5</v>
      </c>
      <c r="N38" s="99">
        <f>COUNT(C38:L38)</f>
        <v>3</v>
      </c>
    </row>
    <row r="39" spans="1:14" x14ac:dyDescent="0.25">
      <c r="A39" s="7">
        <v>38</v>
      </c>
      <c r="B39" s="11" t="s">
        <v>120</v>
      </c>
      <c r="C39" s="103">
        <v>2</v>
      </c>
      <c r="D39" s="103">
        <v>5</v>
      </c>
      <c r="E39" s="103">
        <v>5</v>
      </c>
      <c r="F39" s="111">
        <v>2.5</v>
      </c>
      <c r="G39" s="111"/>
      <c r="H39" s="97"/>
      <c r="I39" s="97"/>
      <c r="J39" s="104"/>
      <c r="K39" s="104"/>
      <c r="L39" s="97"/>
      <c r="M39" s="98">
        <f>SUM(C39:L39)-J39</f>
        <v>14.5</v>
      </c>
      <c r="N39" s="99">
        <f>COUNT(C39:L39)</f>
        <v>4</v>
      </c>
    </row>
    <row r="40" spans="1:14" x14ac:dyDescent="0.25">
      <c r="A40" s="7">
        <v>39</v>
      </c>
      <c r="B40" s="12" t="s">
        <v>143</v>
      </c>
      <c r="C40" s="103">
        <v>2</v>
      </c>
      <c r="D40" s="103">
        <v>2</v>
      </c>
      <c r="E40" s="103">
        <v>3</v>
      </c>
      <c r="F40" s="111">
        <v>1</v>
      </c>
      <c r="G40" s="111">
        <v>6.5</v>
      </c>
      <c r="H40" s="97"/>
      <c r="I40" s="97"/>
      <c r="J40" s="97"/>
      <c r="K40" s="97"/>
      <c r="L40" s="97"/>
      <c r="M40" s="98">
        <f>SUM(C40:L40)-J40</f>
        <v>14.5</v>
      </c>
      <c r="N40" s="99">
        <f>COUNT(C40:L40)</f>
        <v>5</v>
      </c>
    </row>
    <row r="41" spans="1:14" x14ac:dyDescent="0.25">
      <c r="A41" s="7">
        <v>40</v>
      </c>
      <c r="B41" s="10" t="s">
        <v>144</v>
      </c>
      <c r="C41" s="103">
        <v>4.5</v>
      </c>
      <c r="D41" s="103">
        <v>7</v>
      </c>
      <c r="E41" s="103"/>
      <c r="F41" s="111"/>
      <c r="G41" s="111">
        <v>3</v>
      </c>
      <c r="H41" s="97"/>
      <c r="I41" s="97"/>
      <c r="J41" s="97"/>
      <c r="K41" s="97"/>
      <c r="L41" s="97"/>
      <c r="M41" s="98">
        <f>SUM(C41:L41)-J41</f>
        <v>14.5</v>
      </c>
      <c r="N41" s="99">
        <f>COUNT(C41:L41)</f>
        <v>3</v>
      </c>
    </row>
    <row r="42" spans="1:14" x14ac:dyDescent="0.25">
      <c r="A42" s="7">
        <v>41</v>
      </c>
      <c r="B42" s="2" t="s">
        <v>164</v>
      </c>
      <c r="C42" s="103">
        <v>2</v>
      </c>
      <c r="D42" s="103">
        <v>8</v>
      </c>
      <c r="E42" s="103"/>
      <c r="F42" s="111"/>
      <c r="G42" s="111">
        <v>4</v>
      </c>
      <c r="H42" s="97"/>
      <c r="I42" s="97"/>
      <c r="J42" s="104"/>
      <c r="K42" s="97"/>
      <c r="L42" s="97"/>
      <c r="M42" s="98">
        <f>SUM(C42:L42)-J42</f>
        <v>14</v>
      </c>
      <c r="N42" s="99">
        <f>COUNT(C42:L42)</f>
        <v>3</v>
      </c>
    </row>
    <row r="43" spans="1:14" x14ac:dyDescent="0.25">
      <c r="A43" s="7">
        <v>42</v>
      </c>
      <c r="B43" s="10" t="s">
        <v>121</v>
      </c>
      <c r="C43" s="103"/>
      <c r="D43" s="103"/>
      <c r="E43" s="103"/>
      <c r="F43" s="111">
        <v>9</v>
      </c>
      <c r="G43" s="111">
        <v>5</v>
      </c>
      <c r="H43" s="97"/>
      <c r="I43" s="97"/>
      <c r="J43" s="97"/>
      <c r="K43" s="97"/>
      <c r="L43" s="97"/>
      <c r="M43" s="98">
        <f>SUM(C43:L43)</f>
        <v>14</v>
      </c>
      <c r="N43" s="99">
        <f>COUNT(C43:L43)</f>
        <v>2</v>
      </c>
    </row>
    <row r="44" spans="1:14" x14ac:dyDescent="0.25">
      <c r="A44" s="7">
        <v>43</v>
      </c>
      <c r="B44" s="10" t="s">
        <v>130</v>
      </c>
      <c r="C44" s="103"/>
      <c r="D44" s="103">
        <v>9</v>
      </c>
      <c r="E44" s="103"/>
      <c r="F44" s="111"/>
      <c r="G44" s="111">
        <v>5</v>
      </c>
      <c r="H44" s="97"/>
      <c r="I44" s="97"/>
      <c r="J44" s="97"/>
      <c r="K44" s="97"/>
      <c r="L44" s="97"/>
      <c r="M44" s="98">
        <f>SUM(C44:L44)-J44</f>
        <v>14</v>
      </c>
      <c r="N44" s="99">
        <f>COUNT(C44:L44)</f>
        <v>2</v>
      </c>
    </row>
    <row r="45" spans="1:14" x14ac:dyDescent="0.25">
      <c r="A45" s="7">
        <v>44</v>
      </c>
      <c r="B45" s="10" t="s">
        <v>157</v>
      </c>
      <c r="C45" s="103">
        <v>9</v>
      </c>
      <c r="D45" s="103">
        <v>3.5</v>
      </c>
      <c r="E45" s="103"/>
      <c r="F45" s="111"/>
      <c r="G45" s="111"/>
      <c r="H45" s="97"/>
      <c r="I45" s="97"/>
      <c r="J45" s="97"/>
      <c r="K45" s="97"/>
      <c r="L45" s="97"/>
      <c r="M45" s="98">
        <f>SUM(C45:L45)-J45</f>
        <v>12.5</v>
      </c>
      <c r="N45" s="99">
        <f>COUNT(C45:L45)</f>
        <v>2</v>
      </c>
    </row>
    <row r="46" spans="1:14" x14ac:dyDescent="0.25">
      <c r="A46" s="7">
        <v>45</v>
      </c>
      <c r="B46" s="2" t="s">
        <v>210</v>
      </c>
      <c r="C46" s="103"/>
      <c r="D46" s="103"/>
      <c r="E46" s="103"/>
      <c r="F46" s="111">
        <v>6</v>
      </c>
      <c r="G46" s="111">
        <v>6.5</v>
      </c>
      <c r="H46" s="97"/>
      <c r="I46" s="97"/>
      <c r="J46" s="97"/>
      <c r="K46" s="97"/>
      <c r="L46" s="97"/>
      <c r="M46" s="98">
        <f>SUM(C46:L46)-J46</f>
        <v>12.5</v>
      </c>
      <c r="N46" s="99">
        <f>COUNT(C46:L46)</f>
        <v>2</v>
      </c>
    </row>
    <row r="47" spans="1:14" x14ac:dyDescent="0.25">
      <c r="A47" s="7">
        <v>46</v>
      </c>
      <c r="B47" s="10" t="s">
        <v>127</v>
      </c>
      <c r="C47" s="103">
        <v>4.5</v>
      </c>
      <c r="D47" s="103"/>
      <c r="E47" s="103"/>
      <c r="F47" s="111">
        <v>2.5</v>
      </c>
      <c r="G47" s="111">
        <v>4</v>
      </c>
      <c r="H47" s="97"/>
      <c r="I47" s="97"/>
      <c r="J47" s="97"/>
      <c r="K47" s="97"/>
      <c r="L47" s="97"/>
      <c r="M47" s="98">
        <f>SUM(C47:L47)-J47</f>
        <v>11</v>
      </c>
      <c r="N47" s="99">
        <f>COUNT(C47:L47)</f>
        <v>3</v>
      </c>
    </row>
    <row r="48" spans="1:14" x14ac:dyDescent="0.25">
      <c r="A48" s="7">
        <v>48</v>
      </c>
      <c r="B48" s="10" t="s">
        <v>138</v>
      </c>
      <c r="C48" s="103"/>
      <c r="D48" s="103"/>
      <c r="E48" s="103"/>
      <c r="F48" s="111">
        <v>10</v>
      </c>
      <c r="G48" s="111"/>
      <c r="H48" s="97"/>
      <c r="I48" s="97"/>
      <c r="J48" s="97"/>
      <c r="K48" s="97"/>
      <c r="L48" s="97"/>
      <c r="M48" s="98">
        <f>SUM(C48:L48)</f>
        <v>10</v>
      </c>
      <c r="N48" s="99">
        <f>COUNT(C48:L48)</f>
        <v>1</v>
      </c>
    </row>
    <row r="49" spans="1:14" x14ac:dyDescent="0.25">
      <c r="A49" s="7">
        <v>49</v>
      </c>
      <c r="B49" s="90" t="s">
        <v>207</v>
      </c>
      <c r="C49" s="103"/>
      <c r="D49" s="103">
        <v>1</v>
      </c>
      <c r="E49" s="103">
        <v>2</v>
      </c>
      <c r="F49" s="111">
        <v>6</v>
      </c>
      <c r="G49" s="111">
        <v>1</v>
      </c>
      <c r="H49" s="97"/>
      <c r="I49" s="97"/>
      <c r="J49" s="97"/>
      <c r="K49" s="97"/>
      <c r="L49" s="97"/>
      <c r="M49" s="98">
        <f>SUM(C49:L49)-J49</f>
        <v>10</v>
      </c>
      <c r="N49" s="99">
        <f>COUNT(C49:L49)</f>
        <v>4</v>
      </c>
    </row>
    <row r="50" spans="1:14" x14ac:dyDescent="0.25">
      <c r="A50" s="7">
        <v>50</v>
      </c>
      <c r="B50" s="2" t="s">
        <v>163</v>
      </c>
      <c r="C50" s="103">
        <v>10</v>
      </c>
      <c r="D50" s="103"/>
      <c r="E50" s="103"/>
      <c r="F50" s="111"/>
      <c r="G50" s="111"/>
      <c r="H50" s="97"/>
      <c r="I50" s="97"/>
      <c r="J50" s="97"/>
      <c r="K50" s="97"/>
      <c r="L50" s="97"/>
      <c r="M50" s="98">
        <f>SUM(C50:L50)-J50</f>
        <v>10</v>
      </c>
      <c r="N50" s="99">
        <f>COUNT(C50:L50)</f>
        <v>1</v>
      </c>
    </row>
    <row r="51" spans="1:14" x14ac:dyDescent="0.25">
      <c r="A51" s="7">
        <v>51</v>
      </c>
      <c r="B51" s="12" t="s">
        <v>133</v>
      </c>
      <c r="C51" s="103"/>
      <c r="D51" s="103"/>
      <c r="E51" s="103"/>
      <c r="F51" s="111">
        <v>9</v>
      </c>
      <c r="G51" s="111"/>
      <c r="H51" s="97"/>
      <c r="I51" s="97"/>
      <c r="J51" s="97"/>
      <c r="K51" s="97"/>
      <c r="L51" s="97"/>
      <c r="M51" s="98">
        <f>SUM(C51:L51)</f>
        <v>9</v>
      </c>
      <c r="N51" s="99">
        <f>COUNT(C51:L51)</f>
        <v>1</v>
      </c>
    </row>
    <row r="52" spans="1:14" x14ac:dyDescent="0.25">
      <c r="A52" s="7">
        <v>52</v>
      </c>
      <c r="B52" s="11" t="s">
        <v>155</v>
      </c>
      <c r="C52" s="103"/>
      <c r="D52" s="103">
        <v>6</v>
      </c>
      <c r="E52" s="103"/>
      <c r="F52" s="111">
        <v>2.5</v>
      </c>
      <c r="G52" s="111"/>
      <c r="H52" s="97"/>
      <c r="I52" s="97"/>
      <c r="J52" s="97"/>
      <c r="K52" s="97"/>
      <c r="L52" s="97"/>
      <c r="M52" s="98">
        <f>SUM(C52:L52)</f>
        <v>8.5</v>
      </c>
      <c r="N52" s="99">
        <f>COUNT(C52:L52)</f>
        <v>2</v>
      </c>
    </row>
    <row r="53" spans="1:14" x14ac:dyDescent="0.25">
      <c r="A53" s="7">
        <v>53</v>
      </c>
      <c r="B53" s="10" t="s">
        <v>108</v>
      </c>
      <c r="C53" s="103">
        <v>1</v>
      </c>
      <c r="D53" s="103">
        <v>1</v>
      </c>
      <c r="E53" s="103"/>
      <c r="F53" s="111">
        <v>6</v>
      </c>
      <c r="G53" s="111"/>
      <c r="H53" s="97"/>
      <c r="I53" s="97"/>
      <c r="J53" s="97"/>
      <c r="K53" s="97"/>
      <c r="L53" s="97"/>
      <c r="M53" s="98">
        <f>SUM(C53:L53)</f>
        <v>8</v>
      </c>
      <c r="N53" s="99">
        <f>COUNT(C53:L53)</f>
        <v>3</v>
      </c>
    </row>
    <row r="54" spans="1:14" x14ac:dyDescent="0.25">
      <c r="A54" s="7">
        <v>54</v>
      </c>
      <c r="B54" s="11" t="s">
        <v>105</v>
      </c>
      <c r="C54" s="103"/>
      <c r="D54" s="103"/>
      <c r="E54" s="103">
        <v>7.5</v>
      </c>
      <c r="F54" s="111"/>
      <c r="G54" s="111"/>
      <c r="H54" s="97"/>
      <c r="I54" s="97"/>
      <c r="J54" s="97"/>
      <c r="K54" s="97"/>
      <c r="L54" s="97"/>
      <c r="M54" s="98">
        <f>SUM(C54:L54)-J54</f>
        <v>7.5</v>
      </c>
      <c r="N54" s="99">
        <f>COUNT(C54:L54)</f>
        <v>1</v>
      </c>
    </row>
    <row r="55" spans="1:14" x14ac:dyDescent="0.25">
      <c r="A55" s="7">
        <v>55</v>
      </c>
      <c r="B55" s="10" t="s">
        <v>110</v>
      </c>
      <c r="C55" s="103">
        <v>6.5</v>
      </c>
      <c r="D55" s="103"/>
      <c r="E55" s="103"/>
      <c r="F55" s="111"/>
      <c r="G55" s="111"/>
      <c r="H55" s="97"/>
      <c r="I55" s="97"/>
      <c r="J55" s="97"/>
      <c r="K55" s="97"/>
      <c r="L55" s="97"/>
      <c r="M55" s="98">
        <f>SUM(C55:L55)</f>
        <v>6.5</v>
      </c>
      <c r="N55" s="99">
        <f>COUNT(C55:L55)</f>
        <v>1</v>
      </c>
    </row>
    <row r="56" spans="1:14" x14ac:dyDescent="0.25">
      <c r="A56" s="7">
        <v>56</v>
      </c>
      <c r="B56" s="90" t="s">
        <v>202</v>
      </c>
      <c r="C56" s="103">
        <v>6.5</v>
      </c>
      <c r="D56" s="103"/>
      <c r="E56" s="103"/>
      <c r="F56" s="111"/>
      <c r="G56" s="111"/>
      <c r="H56" s="97"/>
      <c r="I56" s="97"/>
      <c r="J56" s="97"/>
      <c r="K56" s="97"/>
      <c r="L56" s="97"/>
      <c r="M56" s="98">
        <f>SUM(C56:L56)</f>
        <v>6.5</v>
      </c>
      <c r="N56" s="99">
        <f>COUNT(C56:L56)</f>
        <v>1</v>
      </c>
    </row>
    <row r="57" spans="1:14" x14ac:dyDescent="0.25">
      <c r="A57" s="7">
        <v>57</v>
      </c>
      <c r="B57" s="2" t="s">
        <v>211</v>
      </c>
      <c r="C57" s="103"/>
      <c r="D57" s="103"/>
      <c r="E57" s="103"/>
      <c r="F57" s="111"/>
      <c r="G57" s="111">
        <v>6.5</v>
      </c>
      <c r="H57" s="97"/>
      <c r="I57" s="97"/>
      <c r="J57" s="97"/>
      <c r="K57" s="97"/>
      <c r="L57" s="97"/>
      <c r="M57" s="98">
        <f>SUM(C57:L57)-J57</f>
        <v>6.5</v>
      </c>
      <c r="N57" s="99">
        <f>COUNT(C57:L57)</f>
        <v>1</v>
      </c>
    </row>
    <row r="58" spans="1:14" x14ac:dyDescent="0.25">
      <c r="A58" s="7">
        <v>58</v>
      </c>
      <c r="B58" s="10" t="s">
        <v>152</v>
      </c>
      <c r="C58" s="103"/>
      <c r="D58" s="103"/>
      <c r="E58" s="103"/>
      <c r="F58" s="111">
        <v>6</v>
      </c>
      <c r="G58" s="111"/>
      <c r="H58" s="97"/>
      <c r="I58" s="97"/>
      <c r="J58" s="97"/>
      <c r="K58" s="97"/>
      <c r="L58" s="97"/>
      <c r="M58" s="98">
        <f>SUM(C58:L58)</f>
        <v>6</v>
      </c>
      <c r="N58" s="99">
        <f>COUNT(C58:L58)</f>
        <v>1</v>
      </c>
    </row>
    <row r="59" spans="1:14" x14ac:dyDescent="0.25">
      <c r="A59" s="7">
        <v>59</v>
      </c>
      <c r="B59" s="12" t="s">
        <v>147</v>
      </c>
      <c r="C59" s="103">
        <v>4.5</v>
      </c>
      <c r="D59" s="103">
        <v>1</v>
      </c>
      <c r="E59" s="103"/>
      <c r="F59" s="111" t="s">
        <v>3</v>
      </c>
      <c r="G59" s="111"/>
      <c r="H59" s="97"/>
      <c r="I59" s="97"/>
      <c r="J59" s="97"/>
      <c r="K59" s="97"/>
      <c r="L59" s="97"/>
      <c r="M59" s="98">
        <f>SUM(C59:L59)</f>
        <v>5.5</v>
      </c>
      <c r="N59" s="99">
        <f>COUNT(C59:L59)</f>
        <v>2</v>
      </c>
    </row>
    <row r="60" spans="1:14" x14ac:dyDescent="0.25">
      <c r="A60" s="7">
        <v>60</v>
      </c>
      <c r="B60" s="10" t="s">
        <v>149</v>
      </c>
      <c r="C60" s="103">
        <v>4.5</v>
      </c>
      <c r="D60" s="103"/>
      <c r="E60" s="103"/>
      <c r="F60" s="111"/>
      <c r="G60" s="111"/>
      <c r="H60" s="97"/>
      <c r="I60" s="97"/>
      <c r="J60" s="97"/>
      <c r="K60" s="97"/>
      <c r="L60" s="97"/>
      <c r="M60" s="98">
        <f>SUM(C60:L60)-J60</f>
        <v>4.5</v>
      </c>
      <c r="N60" s="99">
        <f>COUNT(C60:L60)</f>
        <v>1</v>
      </c>
    </row>
    <row r="61" spans="1:14" x14ac:dyDescent="0.25">
      <c r="A61" s="7">
        <v>61</v>
      </c>
      <c r="B61" s="10" t="s">
        <v>125</v>
      </c>
      <c r="C61" s="103"/>
      <c r="D61" s="103">
        <v>3.5</v>
      </c>
      <c r="E61" s="103"/>
      <c r="F61" s="111"/>
      <c r="G61" s="111"/>
      <c r="H61" s="97"/>
      <c r="I61" s="97"/>
      <c r="J61" s="97"/>
      <c r="K61" s="97"/>
      <c r="L61" s="104"/>
      <c r="M61" s="98">
        <f>SUM(C61:L61)-J61</f>
        <v>3.5</v>
      </c>
      <c r="N61" s="99">
        <f>COUNT(C61:L61)</f>
        <v>1</v>
      </c>
    </row>
    <row r="62" spans="1:14" x14ac:dyDescent="0.25">
      <c r="A62" s="7">
        <v>62</v>
      </c>
      <c r="B62" s="12" t="s">
        <v>150</v>
      </c>
      <c r="C62" s="103"/>
      <c r="D62" s="103"/>
      <c r="E62" s="103"/>
      <c r="F62" s="111">
        <v>2.5</v>
      </c>
      <c r="G62" s="111"/>
      <c r="H62" s="97"/>
      <c r="I62" s="97"/>
      <c r="J62" s="97"/>
      <c r="K62" s="97"/>
      <c r="L62" s="97"/>
      <c r="M62" s="98">
        <f>SUM(C62:L62)</f>
        <v>2.5</v>
      </c>
      <c r="N62" s="99">
        <f>COUNT(C62:L62)</f>
        <v>1</v>
      </c>
    </row>
    <row r="63" spans="1:14" x14ac:dyDescent="0.25">
      <c r="A63" s="7">
        <v>63</v>
      </c>
      <c r="B63" s="12" t="s">
        <v>140</v>
      </c>
      <c r="C63" s="103">
        <v>2</v>
      </c>
      <c r="D63" s="103"/>
      <c r="E63" s="103"/>
      <c r="F63" s="111" t="s">
        <v>3</v>
      </c>
      <c r="G63" s="111"/>
      <c r="H63" s="97"/>
      <c r="I63" s="97"/>
      <c r="J63" s="97"/>
      <c r="K63" s="97"/>
      <c r="L63" s="97"/>
      <c r="M63" s="98">
        <f>SUM(C63:L63)</f>
        <v>2</v>
      </c>
      <c r="N63" s="99">
        <f>COUNT(C63:L63)</f>
        <v>1</v>
      </c>
    </row>
    <row r="64" spans="1:14" x14ac:dyDescent="0.25">
      <c r="A64" s="7">
        <v>64</v>
      </c>
      <c r="B64" s="2" t="s">
        <v>166</v>
      </c>
      <c r="C64" s="103">
        <v>1</v>
      </c>
      <c r="D64" s="103"/>
      <c r="E64" s="103"/>
      <c r="F64" s="111"/>
      <c r="G64" s="111">
        <v>1</v>
      </c>
      <c r="H64" s="97"/>
      <c r="I64" s="97"/>
      <c r="J64" s="97"/>
      <c r="K64" s="97"/>
      <c r="L64" s="97"/>
      <c r="M64" s="98">
        <f>SUM(C64:L64)</f>
        <v>2</v>
      </c>
      <c r="N64" s="99">
        <f>COUNT(C64:L64)</f>
        <v>2</v>
      </c>
    </row>
    <row r="65" spans="1:14" x14ac:dyDescent="0.25">
      <c r="A65" s="7">
        <v>65</v>
      </c>
      <c r="B65" s="91" t="s">
        <v>208</v>
      </c>
      <c r="C65" s="103"/>
      <c r="D65" s="103"/>
      <c r="E65" s="103"/>
      <c r="F65" s="111">
        <v>1</v>
      </c>
      <c r="G65" s="111"/>
      <c r="H65" s="97"/>
      <c r="I65" s="97"/>
      <c r="J65" s="97"/>
      <c r="K65" s="97"/>
      <c r="L65" s="97"/>
      <c r="M65" s="98">
        <f>SUM(C65:L65)-J65</f>
        <v>1</v>
      </c>
      <c r="N65" s="99">
        <f>COUNT(C65:L65)</f>
        <v>1</v>
      </c>
    </row>
    <row r="66" spans="1:14" x14ac:dyDescent="0.25">
      <c r="A66" s="7">
        <v>66</v>
      </c>
      <c r="B66" s="12" t="s">
        <v>137</v>
      </c>
      <c r="C66" s="103"/>
      <c r="D66" s="103"/>
      <c r="E66" s="103"/>
      <c r="F66" s="111">
        <v>1</v>
      </c>
      <c r="G66" s="111"/>
      <c r="H66" s="97"/>
      <c r="I66" s="97"/>
      <c r="J66" s="97"/>
      <c r="K66" s="97"/>
      <c r="L66" s="97"/>
      <c r="M66" s="98">
        <f>SUM(C66:L66)</f>
        <v>1</v>
      </c>
      <c r="N66" s="99">
        <f>COUNT(C66:L66)</f>
        <v>1</v>
      </c>
    </row>
    <row r="67" spans="1:14" x14ac:dyDescent="0.25">
      <c r="A67" s="7">
        <v>67</v>
      </c>
      <c r="B67" s="2" t="s">
        <v>165</v>
      </c>
      <c r="C67" s="103">
        <v>1</v>
      </c>
      <c r="D67" s="103"/>
      <c r="E67" s="103"/>
      <c r="F67" s="111"/>
      <c r="G67" s="111"/>
      <c r="H67" s="97"/>
      <c r="I67" s="97"/>
      <c r="J67" s="97"/>
      <c r="K67" s="97"/>
      <c r="L67" s="97"/>
      <c r="M67" s="98">
        <f>SUM(C67:L67)</f>
        <v>1</v>
      </c>
      <c r="N67" s="99">
        <f>COUNT(C67:L67)</f>
        <v>1</v>
      </c>
    </row>
    <row r="68" spans="1:14" x14ac:dyDescent="0.25">
      <c r="B68" s="86" t="s">
        <v>186</v>
      </c>
      <c r="C68" s="100">
        <f>COUNT(C2:C66)</f>
        <v>42</v>
      </c>
      <c r="D68" s="100">
        <f>COUNT(D2:D66)</f>
        <v>44</v>
      </c>
      <c r="E68" s="100">
        <f>COUNT(E2:E66)</f>
        <v>36</v>
      </c>
      <c r="F68" s="112">
        <f>COUNT(F2:F66)</f>
        <v>47</v>
      </c>
      <c r="G68" s="112">
        <f>COUNT(G1:G67)</f>
        <v>41</v>
      </c>
      <c r="H68" s="100">
        <f t="shared" ref="G68:L68" si="0">COUNT(H1:H66)</f>
        <v>0</v>
      </c>
      <c r="I68" s="100">
        <f t="shared" si="0"/>
        <v>0</v>
      </c>
      <c r="J68" s="100">
        <f t="shared" si="0"/>
        <v>0</v>
      </c>
      <c r="K68" s="100">
        <f t="shared" si="0"/>
        <v>0</v>
      </c>
      <c r="L68" s="100">
        <f t="shared" si="0"/>
        <v>0</v>
      </c>
      <c r="M68" s="101" t="s">
        <v>3</v>
      </c>
      <c r="N68" s="102"/>
    </row>
    <row r="69" spans="1:14" x14ac:dyDescent="0.25">
      <c r="M69" s="60" t="s">
        <v>3</v>
      </c>
    </row>
  </sheetData>
  <sortState xmlns:xlrd2="http://schemas.microsoft.com/office/spreadsheetml/2017/richdata2" ref="B2:N67">
    <sortCondition descending="1" ref="M2:M67"/>
  </sortState>
  <pageMargins left="0.25" right="0.25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274C-32FB-47E2-B5BE-7873428DAE29}">
  <sheetPr>
    <pageSetUpPr fitToPage="1"/>
  </sheetPr>
  <dimension ref="A1:V75"/>
  <sheetViews>
    <sheetView topLeftCell="D1" zoomScale="110" zoomScaleNormal="110" workbookViewId="0">
      <selection activeCell="W77" sqref="W77"/>
    </sheetView>
  </sheetViews>
  <sheetFormatPr defaultRowHeight="13.8" x14ac:dyDescent="0.25"/>
  <cols>
    <col min="1" max="1" width="6.6640625" style="1" customWidth="1"/>
    <col min="2" max="3" width="6.6640625" style="85" customWidth="1"/>
    <col min="4" max="4" width="16.77734375" customWidth="1"/>
    <col min="5" max="9" width="4.6640625" customWidth="1"/>
    <col min="10" max="10" width="4.6640625" style="39" customWidth="1"/>
    <col min="11" max="14" width="4.6640625" customWidth="1"/>
    <col min="15" max="17" width="4.6640625" style="1" customWidth="1"/>
    <col min="18" max="18" width="7.88671875" style="60" customWidth="1"/>
    <col min="19" max="19" width="4.6640625" customWidth="1"/>
    <col min="20" max="20" width="5.77734375" customWidth="1"/>
    <col min="21" max="21" width="11.21875" customWidth="1"/>
  </cols>
  <sheetData>
    <row r="1" spans="1:22" ht="137.4" customHeight="1" thickBot="1" x14ac:dyDescent="0.3">
      <c r="A1" s="36">
        <v>44857</v>
      </c>
      <c r="B1" s="76" t="s">
        <v>182</v>
      </c>
      <c r="C1" s="76" t="s">
        <v>183</v>
      </c>
      <c r="D1" s="35" t="s">
        <v>100</v>
      </c>
      <c r="E1" s="18" t="s">
        <v>96</v>
      </c>
      <c r="F1" s="18" t="s">
        <v>97</v>
      </c>
      <c r="G1" s="18" t="s">
        <v>98</v>
      </c>
      <c r="H1" s="18" t="s">
        <v>52</v>
      </c>
      <c r="I1" s="18" t="s">
        <v>91</v>
      </c>
      <c r="J1" s="40" t="s">
        <v>4</v>
      </c>
      <c r="K1" s="18" t="s">
        <v>0</v>
      </c>
      <c r="L1" s="18" t="s">
        <v>53</v>
      </c>
      <c r="M1" s="18" t="s">
        <v>54</v>
      </c>
      <c r="N1" s="18" t="s">
        <v>99</v>
      </c>
      <c r="O1" s="18" t="s">
        <v>167</v>
      </c>
      <c r="P1" s="18" t="s">
        <v>168</v>
      </c>
      <c r="Q1" s="18" t="s">
        <v>169</v>
      </c>
      <c r="R1" s="45" t="s">
        <v>174</v>
      </c>
      <c r="S1" s="18" t="s">
        <v>32</v>
      </c>
      <c r="T1" s="19" t="s">
        <v>5</v>
      </c>
      <c r="U1" s="44" t="s">
        <v>181</v>
      </c>
    </row>
    <row r="2" spans="1:22" ht="12.75" customHeight="1" x14ac:dyDescent="0.25">
      <c r="A2" s="57">
        <v>1</v>
      </c>
      <c r="B2" s="77"/>
      <c r="C2" s="78"/>
      <c r="D2" s="49" t="s">
        <v>179</v>
      </c>
      <c r="E2" s="47">
        <v>10</v>
      </c>
      <c r="F2" s="47">
        <v>9</v>
      </c>
      <c r="G2" s="47">
        <v>10</v>
      </c>
      <c r="H2" s="47">
        <v>10</v>
      </c>
      <c r="I2" s="47">
        <v>3</v>
      </c>
      <c r="J2" s="50">
        <v>1.25</v>
      </c>
      <c r="K2" s="47">
        <v>9.5</v>
      </c>
      <c r="L2" s="50">
        <v>1</v>
      </c>
      <c r="M2" s="47">
        <v>10</v>
      </c>
      <c r="N2" s="50">
        <v>2</v>
      </c>
      <c r="O2" s="47">
        <v>5</v>
      </c>
      <c r="P2" s="47">
        <v>9</v>
      </c>
      <c r="Q2" s="47">
        <v>20</v>
      </c>
      <c r="R2" s="58">
        <f>SUM(E2:Q2)-L2-J2-N2</f>
        <v>95.5</v>
      </c>
      <c r="S2" s="47">
        <f>COUNT(E2:Q2)</f>
        <v>13</v>
      </c>
      <c r="T2" s="59">
        <f t="shared" ref="T2:T33" si="0">SUM(E2:Q2)/S2</f>
        <v>7.6730769230769234</v>
      </c>
      <c r="U2" s="105" t="s">
        <v>172</v>
      </c>
      <c r="V2" s="46" t="s">
        <v>3</v>
      </c>
    </row>
    <row r="3" spans="1:22" x14ac:dyDescent="0.25">
      <c r="A3" s="57">
        <v>2</v>
      </c>
      <c r="B3" s="77"/>
      <c r="C3" s="78"/>
      <c r="D3" s="49" t="s">
        <v>180</v>
      </c>
      <c r="E3" s="47">
        <v>9</v>
      </c>
      <c r="F3" s="47">
        <v>7</v>
      </c>
      <c r="G3" s="47">
        <v>5</v>
      </c>
      <c r="H3" s="50">
        <v>3.5</v>
      </c>
      <c r="I3" s="47">
        <v>8</v>
      </c>
      <c r="J3" s="52"/>
      <c r="K3" s="47">
        <v>6</v>
      </c>
      <c r="L3" s="47">
        <v>5.5</v>
      </c>
      <c r="M3" s="47"/>
      <c r="N3" s="47">
        <v>7.5</v>
      </c>
      <c r="O3" s="47">
        <v>8.5</v>
      </c>
      <c r="P3" s="47">
        <v>10</v>
      </c>
      <c r="Q3" s="47">
        <v>16</v>
      </c>
      <c r="R3" s="58">
        <f>SUM(E3:Q3)-H3</f>
        <v>82.5</v>
      </c>
      <c r="S3" s="47">
        <f>COUNT(E3:Q3)</f>
        <v>11</v>
      </c>
      <c r="T3" s="59">
        <f t="shared" si="0"/>
        <v>7.8181818181818183</v>
      </c>
      <c r="U3" s="106"/>
    </row>
    <row r="4" spans="1:22" x14ac:dyDescent="0.25">
      <c r="A4" s="47">
        <v>3</v>
      </c>
      <c r="B4" s="79"/>
      <c r="C4" s="80"/>
      <c r="D4" s="53" t="s">
        <v>107</v>
      </c>
      <c r="E4" s="47">
        <v>8</v>
      </c>
      <c r="F4" s="47">
        <v>5.5</v>
      </c>
      <c r="G4" s="47">
        <v>7</v>
      </c>
      <c r="H4" s="47"/>
      <c r="I4" s="47"/>
      <c r="J4" s="52">
        <v>9.5</v>
      </c>
      <c r="K4" s="47"/>
      <c r="L4" s="47">
        <v>10</v>
      </c>
      <c r="M4" s="50">
        <v>3</v>
      </c>
      <c r="N4" s="47">
        <v>10</v>
      </c>
      <c r="O4" s="47">
        <v>7</v>
      </c>
      <c r="P4" s="47">
        <v>10</v>
      </c>
      <c r="Q4" s="47">
        <v>14</v>
      </c>
      <c r="R4" s="58">
        <f>SUM(E4:Q4)-M4</f>
        <v>81</v>
      </c>
      <c r="S4" s="47">
        <f>COUNT(E4:Q4)</f>
        <v>10</v>
      </c>
      <c r="T4" s="59">
        <f t="shared" si="0"/>
        <v>8.4</v>
      </c>
      <c r="U4" s="106"/>
    </row>
    <row r="5" spans="1:22" x14ac:dyDescent="0.25">
      <c r="A5" s="47">
        <v>4</v>
      </c>
      <c r="B5" s="79"/>
      <c r="C5" s="80"/>
      <c r="D5" s="51" t="s">
        <v>114</v>
      </c>
      <c r="E5" s="47">
        <v>6.5</v>
      </c>
      <c r="F5" s="50">
        <v>3</v>
      </c>
      <c r="G5" s="47">
        <v>6</v>
      </c>
      <c r="H5" s="47">
        <v>8</v>
      </c>
      <c r="I5" s="47">
        <v>10</v>
      </c>
      <c r="J5" s="52">
        <v>9</v>
      </c>
      <c r="K5" s="47">
        <v>8</v>
      </c>
      <c r="L5" s="47"/>
      <c r="M5" s="50">
        <v>3</v>
      </c>
      <c r="N5" s="47">
        <v>4.5</v>
      </c>
      <c r="O5" s="47">
        <v>7</v>
      </c>
      <c r="P5" s="47">
        <v>7</v>
      </c>
      <c r="Q5" s="47">
        <v>14</v>
      </c>
      <c r="R5" s="58">
        <f>SUM(E5:Q5)-M5-F5</f>
        <v>80</v>
      </c>
      <c r="S5" s="47">
        <f>COUNT(E5:Q5)</f>
        <v>12</v>
      </c>
      <c r="T5" s="59">
        <f t="shared" si="0"/>
        <v>7.166666666666667</v>
      </c>
      <c r="U5" s="106"/>
    </row>
    <row r="6" spans="1:22" x14ac:dyDescent="0.25">
      <c r="A6" s="47">
        <v>5</v>
      </c>
      <c r="B6" s="79"/>
      <c r="C6" s="80"/>
      <c r="D6" s="54" t="s">
        <v>102</v>
      </c>
      <c r="E6" s="47">
        <v>9</v>
      </c>
      <c r="F6" s="47">
        <v>9</v>
      </c>
      <c r="G6" s="47">
        <v>6</v>
      </c>
      <c r="H6" s="47">
        <v>5.5</v>
      </c>
      <c r="I6" s="50">
        <v>4</v>
      </c>
      <c r="J6" s="52">
        <v>9.5</v>
      </c>
      <c r="K6" s="47">
        <v>7</v>
      </c>
      <c r="L6" s="47"/>
      <c r="M6" s="47"/>
      <c r="N6" s="50">
        <v>1</v>
      </c>
      <c r="O6" s="47">
        <v>2.5</v>
      </c>
      <c r="P6" s="47">
        <v>9</v>
      </c>
      <c r="Q6" s="47">
        <v>18</v>
      </c>
      <c r="R6" s="58">
        <f>SUM(E6:Q6)--I6</f>
        <v>84.5</v>
      </c>
      <c r="S6" s="47">
        <v>12</v>
      </c>
      <c r="T6" s="59">
        <f t="shared" si="0"/>
        <v>6.708333333333333</v>
      </c>
      <c r="U6" s="106"/>
    </row>
    <row r="7" spans="1:22" x14ac:dyDescent="0.25">
      <c r="A7" s="47">
        <v>6</v>
      </c>
      <c r="B7" s="79"/>
      <c r="C7" s="80"/>
      <c r="D7" s="53" t="s">
        <v>115</v>
      </c>
      <c r="E7" s="47">
        <v>6.5</v>
      </c>
      <c r="F7" s="47">
        <v>5.5</v>
      </c>
      <c r="G7" s="50">
        <v>2.5</v>
      </c>
      <c r="H7" s="47">
        <v>7</v>
      </c>
      <c r="I7" s="47">
        <v>7</v>
      </c>
      <c r="J7" s="52">
        <v>9.5</v>
      </c>
      <c r="K7" s="47"/>
      <c r="L7" s="47">
        <v>4</v>
      </c>
      <c r="M7" s="47">
        <v>7</v>
      </c>
      <c r="N7" s="47">
        <v>10</v>
      </c>
      <c r="O7" s="47">
        <v>8.5</v>
      </c>
      <c r="P7" s="50">
        <v>3</v>
      </c>
      <c r="Q7" s="47">
        <v>10</v>
      </c>
      <c r="R7" s="58">
        <f>SUM(E7:Q7)-G7-P7</f>
        <v>75</v>
      </c>
      <c r="S7" s="47">
        <f t="shared" ref="S7:S38" si="1">COUNT(E7:Q7)</f>
        <v>12</v>
      </c>
      <c r="T7" s="59">
        <f t="shared" si="0"/>
        <v>6.708333333333333</v>
      </c>
      <c r="U7" s="106"/>
    </row>
    <row r="8" spans="1:22" x14ac:dyDescent="0.25">
      <c r="A8" s="47">
        <v>7</v>
      </c>
      <c r="B8" s="79"/>
      <c r="C8" s="80"/>
      <c r="D8" s="54" t="s">
        <v>105</v>
      </c>
      <c r="E8" s="47">
        <v>8</v>
      </c>
      <c r="F8" s="47">
        <v>5.5</v>
      </c>
      <c r="G8" s="47">
        <v>9</v>
      </c>
      <c r="H8" s="47">
        <v>6</v>
      </c>
      <c r="I8" s="47">
        <v>9</v>
      </c>
      <c r="J8" s="52">
        <v>5</v>
      </c>
      <c r="K8" s="50">
        <v>2.5</v>
      </c>
      <c r="L8" s="47">
        <v>4.5</v>
      </c>
      <c r="M8" s="47"/>
      <c r="N8" s="47">
        <v>7.5</v>
      </c>
      <c r="O8" s="47">
        <v>6</v>
      </c>
      <c r="P8" s="47"/>
      <c r="Q8" s="47">
        <v>13</v>
      </c>
      <c r="R8" s="58">
        <f>SUM(E8:Q8)-K8</f>
        <v>73.5</v>
      </c>
      <c r="S8" s="47">
        <f t="shared" si="1"/>
        <v>11</v>
      </c>
      <c r="T8" s="59">
        <f t="shared" si="0"/>
        <v>6.9090909090909092</v>
      </c>
      <c r="U8" s="106"/>
    </row>
    <row r="9" spans="1:22" x14ac:dyDescent="0.25">
      <c r="A9" s="47">
        <v>8</v>
      </c>
      <c r="B9" s="79"/>
      <c r="C9" s="80"/>
      <c r="D9" s="54" t="s">
        <v>103</v>
      </c>
      <c r="E9" s="47">
        <v>10</v>
      </c>
      <c r="F9" s="47">
        <v>4</v>
      </c>
      <c r="G9" s="47">
        <v>10</v>
      </c>
      <c r="H9" s="47"/>
      <c r="I9" s="47">
        <v>7</v>
      </c>
      <c r="J9" s="52">
        <v>3</v>
      </c>
      <c r="K9" s="47">
        <v>2</v>
      </c>
      <c r="L9" s="50">
        <v>1</v>
      </c>
      <c r="M9" s="47">
        <v>8.5</v>
      </c>
      <c r="N9" s="47">
        <v>3</v>
      </c>
      <c r="O9" s="50">
        <v>1</v>
      </c>
      <c r="P9" s="47">
        <v>9</v>
      </c>
      <c r="Q9" s="47">
        <v>17</v>
      </c>
      <c r="R9" s="58">
        <f>SUM(E9:Q9)-O9-L9</f>
        <v>73.5</v>
      </c>
      <c r="S9" s="47">
        <f t="shared" si="1"/>
        <v>12</v>
      </c>
      <c r="T9" s="59">
        <f t="shared" si="0"/>
        <v>6.291666666666667</v>
      </c>
      <c r="U9" s="106"/>
    </row>
    <row r="10" spans="1:22" x14ac:dyDescent="0.25">
      <c r="A10" s="47">
        <v>9</v>
      </c>
      <c r="B10" s="79"/>
      <c r="C10" s="80"/>
      <c r="D10" s="53" t="s">
        <v>111</v>
      </c>
      <c r="E10" s="47"/>
      <c r="F10" s="47">
        <v>8</v>
      </c>
      <c r="G10" s="47">
        <v>9</v>
      </c>
      <c r="H10" s="47">
        <v>7</v>
      </c>
      <c r="I10" s="47">
        <v>5</v>
      </c>
      <c r="J10" s="52">
        <v>5.5</v>
      </c>
      <c r="K10" s="47">
        <v>9</v>
      </c>
      <c r="L10" s="47">
        <v>8</v>
      </c>
      <c r="M10" s="47">
        <v>5</v>
      </c>
      <c r="N10" s="50">
        <v>3</v>
      </c>
      <c r="O10" s="48">
        <v>6</v>
      </c>
      <c r="P10" s="48">
        <v>5</v>
      </c>
      <c r="Q10" s="50">
        <v>2</v>
      </c>
      <c r="R10" s="58">
        <f>SUM(E10:Q10)-N10-Q10</f>
        <v>67.5</v>
      </c>
      <c r="S10" s="47">
        <f t="shared" si="1"/>
        <v>12</v>
      </c>
      <c r="T10" s="59">
        <f t="shared" si="0"/>
        <v>6.041666666666667</v>
      </c>
      <c r="U10" s="106"/>
    </row>
    <row r="11" spans="1:22" ht="13.95" customHeight="1" x14ac:dyDescent="0.25">
      <c r="A11" s="47">
        <v>10</v>
      </c>
      <c r="B11" s="79"/>
      <c r="C11" s="80"/>
      <c r="D11" s="55" t="s">
        <v>101</v>
      </c>
      <c r="E11" s="47">
        <v>10</v>
      </c>
      <c r="F11" s="47">
        <v>8</v>
      </c>
      <c r="G11" s="47">
        <v>7</v>
      </c>
      <c r="H11" s="47">
        <v>1.5</v>
      </c>
      <c r="I11" s="47"/>
      <c r="J11" s="52"/>
      <c r="K11" s="47">
        <v>6</v>
      </c>
      <c r="L11" s="48">
        <v>2</v>
      </c>
      <c r="M11" s="47">
        <v>2</v>
      </c>
      <c r="N11" s="47">
        <v>2</v>
      </c>
      <c r="O11" s="47">
        <v>8.5</v>
      </c>
      <c r="P11" s="47"/>
      <c r="Q11" s="47">
        <v>20</v>
      </c>
      <c r="R11" s="58">
        <f>SUM(E11:Q11)</f>
        <v>67</v>
      </c>
      <c r="S11" s="47">
        <f t="shared" si="1"/>
        <v>10</v>
      </c>
      <c r="T11" s="59">
        <f t="shared" si="0"/>
        <v>6.7</v>
      </c>
      <c r="U11" s="106"/>
    </row>
    <row r="12" spans="1:22" x14ac:dyDescent="0.25">
      <c r="A12" s="47">
        <v>11</v>
      </c>
      <c r="B12" s="79"/>
      <c r="C12" s="80"/>
      <c r="D12" s="51" t="s">
        <v>118</v>
      </c>
      <c r="E12" s="47"/>
      <c r="F12" s="47">
        <v>9</v>
      </c>
      <c r="G12" s="47">
        <v>4</v>
      </c>
      <c r="H12" s="47"/>
      <c r="I12" s="47">
        <v>6</v>
      </c>
      <c r="J12" s="52">
        <v>1</v>
      </c>
      <c r="K12" s="47">
        <v>6.5</v>
      </c>
      <c r="L12" s="47">
        <v>8</v>
      </c>
      <c r="M12" s="47"/>
      <c r="N12" s="47">
        <v>10</v>
      </c>
      <c r="O12" s="47">
        <v>6</v>
      </c>
      <c r="P12" s="47">
        <v>3</v>
      </c>
      <c r="Q12" s="47">
        <v>12</v>
      </c>
      <c r="R12" s="58">
        <f>SUM(E12:Q12)</f>
        <v>65.5</v>
      </c>
      <c r="S12" s="47">
        <f t="shared" si="1"/>
        <v>10</v>
      </c>
      <c r="T12" s="59">
        <f t="shared" si="0"/>
        <v>6.55</v>
      </c>
      <c r="U12" s="106"/>
    </row>
    <row r="13" spans="1:22" x14ac:dyDescent="0.25">
      <c r="A13" s="47">
        <v>12</v>
      </c>
      <c r="B13" s="79"/>
      <c r="C13" s="80"/>
      <c r="D13" s="55" t="s">
        <v>142</v>
      </c>
      <c r="E13" s="47">
        <v>9</v>
      </c>
      <c r="F13" s="47" t="s">
        <v>3</v>
      </c>
      <c r="G13" s="47">
        <v>2.5</v>
      </c>
      <c r="H13" s="47">
        <v>4</v>
      </c>
      <c r="I13" s="47">
        <v>4</v>
      </c>
      <c r="J13" s="52">
        <v>7</v>
      </c>
      <c r="K13" s="47"/>
      <c r="L13" s="50">
        <v>1</v>
      </c>
      <c r="M13" s="47">
        <v>8.5</v>
      </c>
      <c r="N13" s="47">
        <v>4.5</v>
      </c>
      <c r="O13" s="47">
        <v>8.5</v>
      </c>
      <c r="P13" s="47">
        <v>7</v>
      </c>
      <c r="Q13" s="47">
        <v>10</v>
      </c>
      <c r="R13" s="58">
        <f>SUM(E13:Q13)-L13</f>
        <v>65</v>
      </c>
      <c r="S13" s="47">
        <f t="shared" si="1"/>
        <v>11</v>
      </c>
      <c r="T13" s="59">
        <f t="shared" si="0"/>
        <v>6</v>
      </c>
      <c r="U13" s="106"/>
    </row>
    <row r="14" spans="1:22" x14ac:dyDescent="0.25">
      <c r="A14" s="47">
        <v>13</v>
      </c>
      <c r="B14" s="79"/>
      <c r="C14" s="80"/>
      <c r="D14" s="51" t="s">
        <v>130</v>
      </c>
      <c r="E14" s="47"/>
      <c r="F14" s="47"/>
      <c r="G14" s="47">
        <v>8</v>
      </c>
      <c r="H14" s="47">
        <v>3</v>
      </c>
      <c r="I14" s="47"/>
      <c r="J14" s="52">
        <v>9</v>
      </c>
      <c r="K14" s="47">
        <v>4.5</v>
      </c>
      <c r="L14" s="47">
        <v>8</v>
      </c>
      <c r="M14" s="47">
        <v>9</v>
      </c>
      <c r="N14" s="47">
        <v>1</v>
      </c>
      <c r="O14" s="47">
        <v>8.5</v>
      </c>
      <c r="P14" s="47"/>
      <c r="Q14" s="47">
        <v>13</v>
      </c>
      <c r="R14" s="58">
        <f>SUM(E14:Q14)</f>
        <v>64</v>
      </c>
      <c r="S14" s="47">
        <f t="shared" si="1"/>
        <v>9</v>
      </c>
      <c r="T14" s="59">
        <f t="shared" si="0"/>
        <v>7.1111111111111107</v>
      </c>
      <c r="U14" s="106"/>
    </row>
    <row r="15" spans="1:22" x14ac:dyDescent="0.25">
      <c r="A15" s="47">
        <v>14</v>
      </c>
      <c r="B15" s="79"/>
      <c r="C15" s="80"/>
      <c r="D15" s="51" t="s">
        <v>122</v>
      </c>
      <c r="E15" s="47">
        <v>6.5</v>
      </c>
      <c r="F15" s="47">
        <v>5.5</v>
      </c>
      <c r="G15" s="47"/>
      <c r="H15" s="47">
        <v>7.5</v>
      </c>
      <c r="I15" s="47">
        <v>10</v>
      </c>
      <c r="J15" s="52">
        <v>1.25</v>
      </c>
      <c r="K15" s="47">
        <v>7.5</v>
      </c>
      <c r="L15" s="47"/>
      <c r="M15" s="47">
        <v>3.5</v>
      </c>
      <c r="N15" s="47"/>
      <c r="O15" s="47">
        <v>7</v>
      </c>
      <c r="P15" s="47">
        <v>7</v>
      </c>
      <c r="Q15" s="47">
        <v>8</v>
      </c>
      <c r="R15" s="58">
        <f>SUM(E15:Q15)</f>
        <v>63.75</v>
      </c>
      <c r="S15" s="47">
        <f t="shared" si="1"/>
        <v>10</v>
      </c>
      <c r="T15" s="59">
        <f t="shared" si="0"/>
        <v>6.375</v>
      </c>
      <c r="U15" s="106"/>
    </row>
    <row r="16" spans="1:22" x14ac:dyDescent="0.25">
      <c r="A16" s="47">
        <v>15</v>
      </c>
      <c r="B16" s="79"/>
      <c r="C16" s="80"/>
      <c r="D16" s="51" t="s">
        <v>116</v>
      </c>
      <c r="E16" s="47" t="s">
        <v>3</v>
      </c>
      <c r="F16" s="47">
        <v>10</v>
      </c>
      <c r="G16" s="47">
        <v>4</v>
      </c>
      <c r="H16" s="47">
        <v>3.5</v>
      </c>
      <c r="I16" s="47">
        <v>4</v>
      </c>
      <c r="J16" s="52">
        <v>1.25</v>
      </c>
      <c r="K16" s="47">
        <v>5</v>
      </c>
      <c r="L16" s="47">
        <v>5.5</v>
      </c>
      <c r="M16" s="47">
        <v>7</v>
      </c>
      <c r="N16" s="47">
        <v>4.5</v>
      </c>
      <c r="O16" s="50">
        <v>1</v>
      </c>
      <c r="P16" s="50">
        <v>3</v>
      </c>
      <c r="Q16" s="47">
        <v>18</v>
      </c>
      <c r="R16" s="58">
        <f>SUM(E16:Q16)-O16-P16</f>
        <v>62.75</v>
      </c>
      <c r="S16" s="47">
        <f t="shared" si="1"/>
        <v>12</v>
      </c>
      <c r="T16" s="59">
        <f t="shared" si="0"/>
        <v>5.5625</v>
      </c>
      <c r="U16" s="106"/>
    </row>
    <row r="17" spans="1:21" x14ac:dyDescent="0.25">
      <c r="A17" s="47">
        <v>16</v>
      </c>
      <c r="B17" s="79"/>
      <c r="C17" s="80"/>
      <c r="D17" s="51" t="s">
        <v>121</v>
      </c>
      <c r="E17" s="47"/>
      <c r="F17" s="47">
        <v>5.5</v>
      </c>
      <c r="G17" s="47">
        <v>7</v>
      </c>
      <c r="H17" s="47">
        <v>9.5</v>
      </c>
      <c r="I17" s="47">
        <v>3</v>
      </c>
      <c r="J17" s="52">
        <v>10</v>
      </c>
      <c r="K17" s="47">
        <v>5.5</v>
      </c>
      <c r="L17" s="47"/>
      <c r="M17" s="47">
        <v>1.5</v>
      </c>
      <c r="N17" s="47">
        <v>9</v>
      </c>
      <c r="O17" s="47"/>
      <c r="P17" s="47">
        <v>10</v>
      </c>
      <c r="Q17" s="47"/>
      <c r="R17" s="58">
        <f>SUM(E17:Q17)</f>
        <v>61</v>
      </c>
      <c r="S17" s="47">
        <f t="shared" si="1"/>
        <v>9</v>
      </c>
      <c r="T17" s="59">
        <f t="shared" si="0"/>
        <v>6.7777777777777777</v>
      </c>
      <c r="U17" s="106"/>
    </row>
    <row r="18" spans="1:21" x14ac:dyDescent="0.25">
      <c r="A18" s="47">
        <v>17</v>
      </c>
      <c r="B18" s="79"/>
      <c r="C18" s="80"/>
      <c r="D18" s="51" t="s">
        <v>119</v>
      </c>
      <c r="E18" s="47">
        <v>8</v>
      </c>
      <c r="F18" s="50">
        <v>2</v>
      </c>
      <c r="G18" s="47">
        <v>2.5</v>
      </c>
      <c r="H18" s="47">
        <v>7.5</v>
      </c>
      <c r="I18" s="47">
        <v>7</v>
      </c>
      <c r="J18" s="52">
        <v>5</v>
      </c>
      <c r="K18" s="47">
        <v>7.5</v>
      </c>
      <c r="L18" s="47">
        <v>8</v>
      </c>
      <c r="M18" s="50">
        <v>1</v>
      </c>
      <c r="N18" s="47">
        <v>3</v>
      </c>
      <c r="O18" s="47">
        <v>2.5</v>
      </c>
      <c r="P18" s="47">
        <v>7</v>
      </c>
      <c r="Q18" s="50">
        <v>2</v>
      </c>
      <c r="R18" s="58">
        <f>SUM(E18:Q18)-M18-F18-Q18</f>
        <v>58</v>
      </c>
      <c r="S18" s="47">
        <f t="shared" si="1"/>
        <v>13</v>
      </c>
      <c r="T18" s="59">
        <f t="shared" si="0"/>
        <v>4.8461538461538458</v>
      </c>
      <c r="U18" s="106"/>
    </row>
    <row r="19" spans="1:21" x14ac:dyDescent="0.25">
      <c r="A19" s="47">
        <v>18</v>
      </c>
      <c r="B19" s="79"/>
      <c r="C19" s="80"/>
      <c r="D19" s="51" t="s">
        <v>136</v>
      </c>
      <c r="E19" s="47"/>
      <c r="F19" s="47"/>
      <c r="G19" s="47">
        <v>5</v>
      </c>
      <c r="H19" s="47">
        <v>7</v>
      </c>
      <c r="I19" s="47">
        <v>10</v>
      </c>
      <c r="J19" s="52"/>
      <c r="K19" s="47">
        <v>5</v>
      </c>
      <c r="L19" s="47"/>
      <c r="M19" s="47">
        <v>1</v>
      </c>
      <c r="N19" s="47">
        <v>7.5</v>
      </c>
      <c r="O19" s="47">
        <v>2.5</v>
      </c>
      <c r="P19" s="47"/>
      <c r="Q19" s="47">
        <v>20</v>
      </c>
      <c r="R19" s="58">
        <f>SUM(E19:Q19)</f>
        <v>58</v>
      </c>
      <c r="S19" s="47">
        <f t="shared" si="1"/>
        <v>8</v>
      </c>
      <c r="T19" s="59">
        <f t="shared" si="0"/>
        <v>7.25</v>
      </c>
      <c r="U19" s="106"/>
    </row>
    <row r="20" spans="1:21" x14ac:dyDescent="0.25">
      <c r="A20" s="47">
        <v>19</v>
      </c>
      <c r="B20" s="79"/>
      <c r="C20" s="80"/>
      <c r="D20" s="54" t="s">
        <v>113</v>
      </c>
      <c r="E20" s="47" t="s">
        <v>3</v>
      </c>
      <c r="F20" s="47">
        <v>10</v>
      </c>
      <c r="G20" s="47">
        <v>6</v>
      </c>
      <c r="H20" s="50">
        <v>1.5</v>
      </c>
      <c r="I20" s="50">
        <v>2</v>
      </c>
      <c r="J20" s="52">
        <v>7</v>
      </c>
      <c r="K20" s="47">
        <v>4</v>
      </c>
      <c r="L20" s="47">
        <v>4.5</v>
      </c>
      <c r="M20" s="47">
        <v>8</v>
      </c>
      <c r="N20" s="47">
        <v>7.5</v>
      </c>
      <c r="O20" s="47">
        <v>2.5</v>
      </c>
      <c r="P20" s="47">
        <v>3</v>
      </c>
      <c r="Q20" s="47">
        <v>4</v>
      </c>
      <c r="R20" s="58">
        <f>SUM(E20:Q20)-H20-I20</f>
        <v>56.5</v>
      </c>
      <c r="S20" s="47">
        <f t="shared" si="1"/>
        <v>12</v>
      </c>
      <c r="T20" s="59">
        <f t="shared" si="0"/>
        <v>5</v>
      </c>
      <c r="U20" s="106"/>
    </row>
    <row r="21" spans="1:21" x14ac:dyDescent="0.25">
      <c r="A21" s="47">
        <v>20</v>
      </c>
      <c r="B21" s="79"/>
      <c r="C21" s="80"/>
      <c r="D21" s="51" t="s">
        <v>153</v>
      </c>
      <c r="E21" s="47"/>
      <c r="F21" s="47"/>
      <c r="G21" s="47"/>
      <c r="H21" s="47">
        <v>9.5</v>
      </c>
      <c r="I21" s="47">
        <v>6</v>
      </c>
      <c r="J21" s="52">
        <v>1.5</v>
      </c>
      <c r="K21" s="47"/>
      <c r="L21" s="47">
        <v>5</v>
      </c>
      <c r="M21" s="47">
        <v>8</v>
      </c>
      <c r="N21" s="47">
        <v>7.5</v>
      </c>
      <c r="O21" s="47">
        <v>10</v>
      </c>
      <c r="P21" s="47">
        <v>9</v>
      </c>
      <c r="Q21" s="47"/>
      <c r="R21" s="58">
        <f>SUM(E21:Q21)</f>
        <v>56.5</v>
      </c>
      <c r="S21" s="47">
        <f t="shared" si="1"/>
        <v>8</v>
      </c>
      <c r="T21" s="59">
        <f t="shared" si="0"/>
        <v>7.0625</v>
      </c>
      <c r="U21" s="106"/>
    </row>
    <row r="22" spans="1:21" x14ac:dyDescent="0.25">
      <c r="A22" s="47">
        <v>21</v>
      </c>
      <c r="B22" s="79"/>
      <c r="C22" s="80"/>
      <c r="D22" s="51" t="s">
        <v>141</v>
      </c>
      <c r="E22" s="47"/>
      <c r="F22" s="47">
        <v>2</v>
      </c>
      <c r="G22" s="47"/>
      <c r="H22" s="47"/>
      <c r="I22" s="47">
        <v>10</v>
      </c>
      <c r="J22" s="52"/>
      <c r="K22" s="47">
        <v>1</v>
      </c>
      <c r="L22" s="47">
        <v>9</v>
      </c>
      <c r="M22" s="47">
        <v>10</v>
      </c>
      <c r="N22" s="47">
        <v>9</v>
      </c>
      <c r="O22" s="47"/>
      <c r="P22" s="47">
        <v>7</v>
      </c>
      <c r="Q22" s="47">
        <v>8</v>
      </c>
      <c r="R22" s="58">
        <f>SUM(E22:Q22)</f>
        <v>56</v>
      </c>
      <c r="S22" s="47">
        <f t="shared" si="1"/>
        <v>8</v>
      </c>
      <c r="T22" s="59">
        <f t="shared" si="0"/>
        <v>7</v>
      </c>
      <c r="U22" s="106"/>
    </row>
    <row r="23" spans="1:21" x14ac:dyDescent="0.25">
      <c r="A23" s="47">
        <v>22</v>
      </c>
      <c r="B23" s="79" t="s">
        <v>184</v>
      </c>
      <c r="C23" s="80"/>
      <c r="D23" s="53" t="s">
        <v>162</v>
      </c>
      <c r="E23" s="47">
        <v>10</v>
      </c>
      <c r="F23" s="47">
        <v>2</v>
      </c>
      <c r="G23" s="47">
        <v>2.5</v>
      </c>
      <c r="H23" s="47"/>
      <c r="I23" s="47">
        <v>7</v>
      </c>
      <c r="J23" s="52">
        <v>4</v>
      </c>
      <c r="K23" s="47">
        <v>9</v>
      </c>
      <c r="L23" s="50">
        <v>1</v>
      </c>
      <c r="M23" s="47">
        <v>5.5</v>
      </c>
      <c r="N23" s="47"/>
      <c r="O23" s="47">
        <v>10</v>
      </c>
      <c r="P23" s="47">
        <v>3</v>
      </c>
      <c r="Q23" s="47">
        <v>2</v>
      </c>
      <c r="R23" s="58">
        <f>SUM(E23:Q23)-L23</f>
        <v>55</v>
      </c>
      <c r="S23" s="47">
        <f t="shared" si="1"/>
        <v>11</v>
      </c>
      <c r="T23" s="59">
        <f t="shared" si="0"/>
        <v>5.0909090909090908</v>
      </c>
      <c r="U23" s="106"/>
    </row>
    <row r="24" spans="1:21" x14ac:dyDescent="0.25">
      <c r="A24" s="47">
        <v>23</v>
      </c>
      <c r="B24" s="79"/>
      <c r="C24" s="80"/>
      <c r="D24" s="55" t="s">
        <v>139</v>
      </c>
      <c r="E24" s="47"/>
      <c r="F24" s="47"/>
      <c r="G24" s="47">
        <v>4</v>
      </c>
      <c r="H24" s="47">
        <v>8.5</v>
      </c>
      <c r="I24" s="47">
        <v>5</v>
      </c>
      <c r="J24" s="52"/>
      <c r="K24" s="47">
        <v>3.5</v>
      </c>
      <c r="L24" s="47">
        <v>6.5</v>
      </c>
      <c r="M24" s="47">
        <v>7</v>
      </c>
      <c r="N24" s="47">
        <v>1</v>
      </c>
      <c r="O24" s="47">
        <v>2.5</v>
      </c>
      <c r="P24" s="47">
        <v>5</v>
      </c>
      <c r="Q24" s="47">
        <v>12</v>
      </c>
      <c r="R24" s="58">
        <f>SUM(E24:Q24)</f>
        <v>55</v>
      </c>
      <c r="S24" s="47">
        <f t="shared" si="1"/>
        <v>10</v>
      </c>
      <c r="T24" s="59">
        <f t="shared" si="0"/>
        <v>5.5</v>
      </c>
      <c r="U24" s="106"/>
    </row>
    <row r="25" spans="1:21" ht="14.4" thickBot="1" x14ac:dyDescent="0.3">
      <c r="A25" s="47">
        <v>24</v>
      </c>
      <c r="B25" s="79"/>
      <c r="C25" s="80"/>
      <c r="D25" s="55" t="s">
        <v>109</v>
      </c>
      <c r="E25" s="47">
        <v>6.5</v>
      </c>
      <c r="F25" s="47">
        <v>5.5</v>
      </c>
      <c r="G25" s="47">
        <v>5</v>
      </c>
      <c r="H25" s="47">
        <v>3</v>
      </c>
      <c r="I25" s="47">
        <v>5</v>
      </c>
      <c r="J25" s="52">
        <v>7</v>
      </c>
      <c r="K25" s="47">
        <v>4.5</v>
      </c>
      <c r="L25" s="50">
        <v>1</v>
      </c>
      <c r="M25" s="50">
        <v>1</v>
      </c>
      <c r="N25" s="47">
        <v>4.5</v>
      </c>
      <c r="O25" s="47">
        <v>5</v>
      </c>
      <c r="P25" s="47">
        <v>7</v>
      </c>
      <c r="Q25" s="50">
        <v>2</v>
      </c>
      <c r="R25" s="58">
        <f>SUM(E25:Q25)-M25-L25-Q25</f>
        <v>53</v>
      </c>
      <c r="S25" s="47">
        <f t="shared" si="1"/>
        <v>13</v>
      </c>
      <c r="T25" s="59">
        <f t="shared" si="0"/>
        <v>4.384615384615385</v>
      </c>
      <c r="U25" s="107"/>
    </row>
    <row r="26" spans="1:21" x14ac:dyDescent="0.25">
      <c r="A26" s="61">
        <v>25</v>
      </c>
      <c r="B26" s="79"/>
      <c r="C26" s="80"/>
      <c r="D26" s="62" t="s">
        <v>112</v>
      </c>
      <c r="E26" s="61"/>
      <c r="F26" s="61">
        <v>7</v>
      </c>
      <c r="G26" s="61">
        <v>10</v>
      </c>
      <c r="H26" s="61">
        <v>4.5</v>
      </c>
      <c r="I26" s="61"/>
      <c r="J26" s="63"/>
      <c r="K26" s="61">
        <v>8</v>
      </c>
      <c r="L26" s="61">
        <v>1</v>
      </c>
      <c r="M26" s="61"/>
      <c r="N26" s="61"/>
      <c r="O26" s="61">
        <v>10</v>
      </c>
      <c r="P26" s="61">
        <v>5</v>
      </c>
      <c r="Q26" s="61">
        <v>6</v>
      </c>
      <c r="R26" s="64">
        <f>SUM(E26:Q26)</f>
        <v>51.5</v>
      </c>
      <c r="S26" s="61">
        <f t="shared" si="1"/>
        <v>8</v>
      </c>
      <c r="T26" s="65">
        <f t="shared" si="0"/>
        <v>6.4375</v>
      </c>
    </row>
    <row r="27" spans="1:21" x14ac:dyDescent="0.25">
      <c r="A27" s="61">
        <v>26</v>
      </c>
      <c r="B27" s="79"/>
      <c r="C27" s="80"/>
      <c r="D27" s="62" t="s">
        <v>135</v>
      </c>
      <c r="E27" s="61"/>
      <c r="F27" s="61">
        <v>3</v>
      </c>
      <c r="G27" s="61">
        <v>2.5</v>
      </c>
      <c r="H27" s="61">
        <v>1</v>
      </c>
      <c r="I27" s="61" t="s">
        <v>3</v>
      </c>
      <c r="J27" s="63"/>
      <c r="K27" s="61">
        <v>1</v>
      </c>
      <c r="L27" s="61">
        <v>7</v>
      </c>
      <c r="M27" s="61">
        <v>9</v>
      </c>
      <c r="N27" s="61">
        <v>7.5</v>
      </c>
      <c r="O27" s="61">
        <v>4</v>
      </c>
      <c r="P27" s="61"/>
      <c r="Q27" s="61">
        <v>16</v>
      </c>
      <c r="R27" s="64">
        <f>SUM(E27:Q27)</f>
        <v>51</v>
      </c>
      <c r="S27" s="61">
        <f t="shared" si="1"/>
        <v>9</v>
      </c>
      <c r="T27" s="65">
        <f t="shared" si="0"/>
        <v>5.666666666666667</v>
      </c>
    </row>
    <row r="28" spans="1:21" x14ac:dyDescent="0.25">
      <c r="A28" s="61">
        <v>27</v>
      </c>
      <c r="B28" s="79"/>
      <c r="C28" s="80"/>
      <c r="D28" s="62" t="s">
        <v>110</v>
      </c>
      <c r="E28" s="61"/>
      <c r="F28" s="61">
        <v>8</v>
      </c>
      <c r="G28" s="61">
        <v>9</v>
      </c>
      <c r="H28" s="61">
        <v>6</v>
      </c>
      <c r="I28" s="61">
        <v>9</v>
      </c>
      <c r="J28" s="63">
        <v>1.5</v>
      </c>
      <c r="K28" s="61">
        <v>2.5</v>
      </c>
      <c r="L28" s="61">
        <v>1</v>
      </c>
      <c r="M28" s="61"/>
      <c r="N28" s="61">
        <v>1</v>
      </c>
      <c r="O28" s="61">
        <v>2.5</v>
      </c>
      <c r="P28" s="61"/>
      <c r="Q28" s="61">
        <v>8</v>
      </c>
      <c r="R28" s="64">
        <f>SUM(E28:Q28)</f>
        <v>48.5</v>
      </c>
      <c r="S28" s="61">
        <f t="shared" si="1"/>
        <v>10</v>
      </c>
      <c r="T28" s="65">
        <f t="shared" si="0"/>
        <v>4.8499999999999996</v>
      </c>
    </row>
    <row r="29" spans="1:21" x14ac:dyDescent="0.25">
      <c r="A29" s="61">
        <v>28</v>
      </c>
      <c r="B29" s="79"/>
      <c r="C29" s="80"/>
      <c r="D29" s="62" t="s">
        <v>104</v>
      </c>
      <c r="E29" s="61">
        <v>6.5</v>
      </c>
      <c r="F29" s="61">
        <v>9</v>
      </c>
      <c r="G29" s="61">
        <v>7</v>
      </c>
      <c r="H29" s="61">
        <v>9</v>
      </c>
      <c r="I29" s="61">
        <v>4</v>
      </c>
      <c r="J29" s="66">
        <v>1</v>
      </c>
      <c r="K29" s="61"/>
      <c r="L29" s="61">
        <v>2</v>
      </c>
      <c r="M29" s="61">
        <v>1.5</v>
      </c>
      <c r="N29" s="61"/>
      <c r="O29" s="61">
        <v>4</v>
      </c>
      <c r="P29" s="61">
        <v>3</v>
      </c>
      <c r="Q29" s="61">
        <v>2</v>
      </c>
      <c r="R29" s="64">
        <f>SUM(E29:Q29)-J29</f>
        <v>48</v>
      </c>
      <c r="S29" s="61">
        <f t="shared" si="1"/>
        <v>11</v>
      </c>
      <c r="T29" s="65">
        <f t="shared" si="0"/>
        <v>4.4545454545454541</v>
      </c>
    </row>
    <row r="30" spans="1:21" x14ac:dyDescent="0.25">
      <c r="A30" s="61">
        <v>29</v>
      </c>
      <c r="B30" s="79"/>
      <c r="C30" s="80"/>
      <c r="D30" s="62" t="s">
        <v>123</v>
      </c>
      <c r="E30" s="61"/>
      <c r="F30" s="61">
        <v>4</v>
      </c>
      <c r="G30" s="61">
        <v>8</v>
      </c>
      <c r="H30" s="61">
        <v>9</v>
      </c>
      <c r="I30" s="61"/>
      <c r="J30" s="63">
        <v>8</v>
      </c>
      <c r="K30" s="61">
        <v>1</v>
      </c>
      <c r="L30" s="61">
        <v>10</v>
      </c>
      <c r="M30" s="61"/>
      <c r="N30" s="61">
        <v>6</v>
      </c>
      <c r="O30" s="61"/>
      <c r="P30" s="61"/>
      <c r="Q30" s="61">
        <v>2</v>
      </c>
      <c r="R30" s="64">
        <f>SUM(E30:Q30)</f>
        <v>48</v>
      </c>
      <c r="S30" s="61">
        <f t="shared" si="1"/>
        <v>8</v>
      </c>
      <c r="T30" s="65">
        <f t="shared" si="0"/>
        <v>6</v>
      </c>
    </row>
    <row r="31" spans="1:21" x14ac:dyDescent="0.25">
      <c r="A31" s="61">
        <v>30</v>
      </c>
      <c r="B31" s="79"/>
      <c r="C31" s="80"/>
      <c r="D31" s="62" t="s">
        <v>117</v>
      </c>
      <c r="E31" s="61">
        <v>9</v>
      </c>
      <c r="F31" s="61">
        <v>2</v>
      </c>
      <c r="G31" s="61">
        <v>2.5</v>
      </c>
      <c r="H31" s="61">
        <v>5.5</v>
      </c>
      <c r="I31" s="61">
        <v>3</v>
      </c>
      <c r="J31" s="66">
        <v>1</v>
      </c>
      <c r="K31" s="61"/>
      <c r="L31" s="61">
        <v>1</v>
      </c>
      <c r="M31" s="66">
        <v>1</v>
      </c>
      <c r="N31" s="61">
        <v>7.5</v>
      </c>
      <c r="O31" s="61">
        <v>8.5</v>
      </c>
      <c r="P31" s="61">
        <v>3</v>
      </c>
      <c r="Q31" s="61">
        <v>5</v>
      </c>
      <c r="R31" s="64">
        <f>SUM(E31:Q31)-M31-J31</f>
        <v>47</v>
      </c>
      <c r="S31" s="61">
        <f t="shared" si="1"/>
        <v>12</v>
      </c>
      <c r="T31" s="65">
        <f t="shared" si="0"/>
        <v>4.083333333333333</v>
      </c>
    </row>
    <row r="32" spans="1:21" x14ac:dyDescent="0.25">
      <c r="A32" s="61">
        <v>31</v>
      </c>
      <c r="B32" s="79"/>
      <c r="C32" s="80"/>
      <c r="D32" s="62" t="s">
        <v>125</v>
      </c>
      <c r="E32" s="61">
        <v>6.5</v>
      </c>
      <c r="F32" s="61"/>
      <c r="G32" s="61">
        <v>5</v>
      </c>
      <c r="H32" s="61">
        <v>10</v>
      </c>
      <c r="I32" s="61"/>
      <c r="J32" s="63">
        <v>5.5</v>
      </c>
      <c r="K32" s="61">
        <v>10</v>
      </c>
      <c r="L32" s="61"/>
      <c r="M32" s="61">
        <v>1</v>
      </c>
      <c r="N32" s="61"/>
      <c r="O32" s="61"/>
      <c r="P32" s="61"/>
      <c r="Q32" s="61">
        <v>9</v>
      </c>
      <c r="R32" s="64">
        <f>SUM(E32:Q32)</f>
        <v>47</v>
      </c>
      <c r="S32" s="61">
        <f t="shared" si="1"/>
        <v>7</v>
      </c>
      <c r="T32" s="65">
        <f t="shared" si="0"/>
        <v>6.7142857142857144</v>
      </c>
    </row>
    <row r="33" spans="1:20" x14ac:dyDescent="0.25">
      <c r="A33" s="7">
        <v>32</v>
      </c>
      <c r="B33" s="81"/>
      <c r="C33" s="81"/>
      <c r="D33" s="10" t="s">
        <v>106</v>
      </c>
      <c r="E33" s="7">
        <v>8</v>
      </c>
      <c r="F33" s="7">
        <v>10</v>
      </c>
      <c r="G33" s="7">
        <v>2.5</v>
      </c>
      <c r="H33" s="7">
        <v>8.5</v>
      </c>
      <c r="I33" s="7">
        <v>6</v>
      </c>
      <c r="J33" s="3">
        <v>1</v>
      </c>
      <c r="K33" s="7"/>
      <c r="L33" s="7"/>
      <c r="M33" s="7"/>
      <c r="N33" s="7">
        <v>4.5</v>
      </c>
      <c r="O33" s="7">
        <v>5</v>
      </c>
      <c r="P33" s="7"/>
      <c r="Q33" s="7"/>
      <c r="R33" s="38">
        <f>SUM(E33:Q33)</f>
        <v>45.5</v>
      </c>
      <c r="S33" s="7">
        <f t="shared" si="1"/>
        <v>8</v>
      </c>
      <c r="T33" s="34">
        <f t="shared" si="0"/>
        <v>5.6875</v>
      </c>
    </row>
    <row r="34" spans="1:20" x14ac:dyDescent="0.25">
      <c r="A34" s="7">
        <v>33</v>
      </c>
      <c r="B34" s="81"/>
      <c r="C34" s="81"/>
      <c r="D34" s="2" t="s">
        <v>164</v>
      </c>
      <c r="E34" s="7"/>
      <c r="F34" s="7" t="s">
        <v>3</v>
      </c>
      <c r="G34" s="7" t="s">
        <v>3</v>
      </c>
      <c r="H34" s="7" t="s">
        <v>3</v>
      </c>
      <c r="I34" s="7" t="s">
        <v>3</v>
      </c>
      <c r="J34" s="3" t="s">
        <v>3</v>
      </c>
      <c r="K34" s="7">
        <v>8</v>
      </c>
      <c r="L34" s="7"/>
      <c r="M34" s="7">
        <v>3.5</v>
      </c>
      <c r="N34" s="7"/>
      <c r="O34" s="7">
        <v>7</v>
      </c>
      <c r="P34" s="7">
        <v>7</v>
      </c>
      <c r="Q34" s="7">
        <v>20</v>
      </c>
      <c r="R34" s="38">
        <f>SUM(E34:Q34)</f>
        <v>45.5</v>
      </c>
      <c r="S34" s="7">
        <f t="shared" si="1"/>
        <v>5</v>
      </c>
      <c r="T34" s="34">
        <f t="shared" ref="T34:T57" si="2">SUM(E34:Q34)/S34</f>
        <v>9.1</v>
      </c>
    </row>
    <row r="35" spans="1:20" x14ac:dyDescent="0.25">
      <c r="A35" s="7">
        <v>34</v>
      </c>
      <c r="B35" s="81"/>
      <c r="C35" s="81"/>
      <c r="D35" s="10" t="s">
        <v>157</v>
      </c>
      <c r="E35" s="7"/>
      <c r="F35" s="7" t="s">
        <v>3</v>
      </c>
      <c r="G35" s="7" t="s">
        <v>3</v>
      </c>
      <c r="H35" s="7">
        <v>5.5</v>
      </c>
      <c r="I35" s="7"/>
      <c r="J35" s="3">
        <v>3</v>
      </c>
      <c r="K35" s="7"/>
      <c r="L35" s="7">
        <v>4.5</v>
      </c>
      <c r="M35" s="7">
        <v>3.5</v>
      </c>
      <c r="N35" s="7">
        <v>9</v>
      </c>
      <c r="O35" s="7">
        <v>10</v>
      </c>
      <c r="P35" s="7"/>
      <c r="Q35" s="7">
        <v>10</v>
      </c>
      <c r="R35" s="38">
        <f>SUM(E35:Q35)</f>
        <v>45.5</v>
      </c>
      <c r="S35" s="7">
        <f t="shared" si="1"/>
        <v>7</v>
      </c>
      <c r="T35" s="34">
        <f t="shared" si="2"/>
        <v>6.5</v>
      </c>
    </row>
    <row r="36" spans="1:20" x14ac:dyDescent="0.25">
      <c r="A36" s="7">
        <v>35</v>
      </c>
      <c r="B36" s="81"/>
      <c r="C36" s="81"/>
      <c r="D36" s="10" t="s">
        <v>128</v>
      </c>
      <c r="E36" s="7">
        <v>6.5</v>
      </c>
      <c r="F36" s="7">
        <v>3</v>
      </c>
      <c r="G36" s="7"/>
      <c r="H36" s="7">
        <v>8</v>
      </c>
      <c r="I36" s="7">
        <v>3</v>
      </c>
      <c r="J36" s="3">
        <v>3</v>
      </c>
      <c r="K36" s="7">
        <v>3.5</v>
      </c>
      <c r="L36" s="7">
        <v>3.5</v>
      </c>
      <c r="M36" s="7">
        <v>5</v>
      </c>
      <c r="N36" s="7">
        <v>4.5</v>
      </c>
      <c r="O36" s="56">
        <v>1</v>
      </c>
      <c r="P36" s="7"/>
      <c r="Q36" s="7">
        <v>5</v>
      </c>
      <c r="R36" s="38">
        <f>SUM(E36:Q36)-O36</f>
        <v>45</v>
      </c>
      <c r="S36" s="7">
        <f t="shared" si="1"/>
        <v>11</v>
      </c>
      <c r="T36" s="34">
        <f t="shared" si="2"/>
        <v>4.1818181818181817</v>
      </c>
    </row>
    <row r="37" spans="1:20" x14ac:dyDescent="0.25">
      <c r="A37" s="7">
        <v>36</v>
      </c>
      <c r="B37" s="81"/>
      <c r="C37" s="81"/>
      <c r="D37" s="10" t="s">
        <v>146</v>
      </c>
      <c r="E37" s="7"/>
      <c r="F37" s="7">
        <v>1</v>
      </c>
      <c r="G37" s="7"/>
      <c r="H37" s="7">
        <v>5.5</v>
      </c>
      <c r="I37" s="7">
        <v>9</v>
      </c>
      <c r="J37" s="3"/>
      <c r="K37" s="7">
        <v>9.5</v>
      </c>
      <c r="L37" s="7"/>
      <c r="M37" s="7">
        <v>5</v>
      </c>
      <c r="N37" s="7"/>
      <c r="O37" s="7">
        <v>2.5</v>
      </c>
      <c r="P37" s="7"/>
      <c r="Q37" s="7">
        <v>12</v>
      </c>
      <c r="R37" s="38">
        <f>SUM(E37:Q37)</f>
        <v>44.5</v>
      </c>
      <c r="S37" s="7">
        <f t="shared" si="1"/>
        <v>7</v>
      </c>
      <c r="T37" s="34">
        <f t="shared" si="2"/>
        <v>6.3571428571428568</v>
      </c>
    </row>
    <row r="38" spans="1:20" x14ac:dyDescent="0.25">
      <c r="A38" s="7">
        <v>37</v>
      </c>
      <c r="B38" s="81"/>
      <c r="C38" s="81"/>
      <c r="D38" s="10" t="s">
        <v>108</v>
      </c>
      <c r="E38" s="7" t="s">
        <v>3</v>
      </c>
      <c r="F38" s="7">
        <v>10</v>
      </c>
      <c r="G38" s="7">
        <v>8</v>
      </c>
      <c r="H38" s="7"/>
      <c r="I38" s="7">
        <v>9</v>
      </c>
      <c r="J38" s="3">
        <v>7</v>
      </c>
      <c r="K38" s="7">
        <v>10</v>
      </c>
      <c r="L38" s="7"/>
      <c r="M38" s="7"/>
      <c r="N38" s="7"/>
      <c r="O38" s="7"/>
      <c r="P38" s="7"/>
      <c r="Q38" s="7"/>
      <c r="R38" s="38">
        <f>SUM(E38:Q38)</f>
        <v>44</v>
      </c>
      <c r="S38" s="7">
        <f t="shared" si="1"/>
        <v>5</v>
      </c>
      <c r="T38" s="34">
        <f t="shared" si="2"/>
        <v>8.8000000000000007</v>
      </c>
    </row>
    <row r="39" spans="1:20" x14ac:dyDescent="0.25">
      <c r="A39" s="7">
        <v>38</v>
      </c>
      <c r="B39" s="81"/>
      <c r="C39" s="81"/>
      <c r="D39" s="10" t="s">
        <v>127</v>
      </c>
      <c r="E39" s="7"/>
      <c r="F39" s="7"/>
      <c r="G39" s="7">
        <v>10</v>
      </c>
      <c r="H39" s="7">
        <v>5</v>
      </c>
      <c r="I39" s="7">
        <v>5</v>
      </c>
      <c r="J39" s="3">
        <v>4</v>
      </c>
      <c r="K39" s="7">
        <v>4</v>
      </c>
      <c r="L39" s="3">
        <v>1</v>
      </c>
      <c r="M39" s="7"/>
      <c r="N39" s="7">
        <v>2</v>
      </c>
      <c r="O39" s="7">
        <v>4</v>
      </c>
      <c r="P39" s="7">
        <v>7</v>
      </c>
      <c r="Q39" s="7"/>
      <c r="R39" s="38">
        <f>SUM(E39:Q39)</f>
        <v>42</v>
      </c>
      <c r="S39" s="7">
        <f t="shared" ref="S39:S70" si="3">COUNT(E39:Q39)</f>
        <v>9</v>
      </c>
      <c r="T39" s="34">
        <f t="shared" si="2"/>
        <v>4.666666666666667</v>
      </c>
    </row>
    <row r="40" spans="1:20" x14ac:dyDescent="0.25">
      <c r="A40" s="7">
        <v>39</v>
      </c>
      <c r="B40" s="81"/>
      <c r="C40" s="81"/>
      <c r="D40" s="10" t="s">
        <v>145</v>
      </c>
      <c r="E40" s="7"/>
      <c r="F40" s="56">
        <v>1</v>
      </c>
      <c r="G40" s="7"/>
      <c r="H40" s="7">
        <v>4</v>
      </c>
      <c r="I40" s="7">
        <v>8</v>
      </c>
      <c r="J40" s="3">
        <v>1</v>
      </c>
      <c r="K40" s="7">
        <v>2</v>
      </c>
      <c r="L40" s="7">
        <v>2</v>
      </c>
      <c r="M40" s="7">
        <v>1</v>
      </c>
      <c r="N40" s="7">
        <v>1</v>
      </c>
      <c r="O40" s="7">
        <v>1</v>
      </c>
      <c r="P40" s="7">
        <v>3</v>
      </c>
      <c r="Q40" s="7">
        <v>16</v>
      </c>
      <c r="R40" s="38">
        <f>SUM(E40:Q40)-F40</f>
        <v>39</v>
      </c>
      <c r="S40" s="7">
        <f t="shared" si="3"/>
        <v>11</v>
      </c>
      <c r="T40" s="34">
        <f t="shared" si="2"/>
        <v>3.6363636363636362</v>
      </c>
    </row>
    <row r="41" spans="1:20" x14ac:dyDescent="0.25">
      <c r="A41" s="7">
        <v>40</v>
      </c>
      <c r="B41" s="81"/>
      <c r="C41" s="81"/>
      <c r="D41" s="10" t="s">
        <v>138</v>
      </c>
      <c r="E41" s="7"/>
      <c r="F41" s="7">
        <v>4</v>
      </c>
      <c r="G41" s="7"/>
      <c r="H41" s="7">
        <v>4.5</v>
      </c>
      <c r="I41" s="7"/>
      <c r="J41" s="3"/>
      <c r="K41" s="7">
        <v>2.5</v>
      </c>
      <c r="L41" s="7"/>
      <c r="M41" s="7">
        <v>1</v>
      </c>
      <c r="N41" s="7">
        <v>4.5</v>
      </c>
      <c r="O41" s="7"/>
      <c r="P41" s="7"/>
      <c r="Q41" s="7">
        <v>18</v>
      </c>
      <c r="R41" s="38">
        <f t="shared" ref="R41:R70" si="4">SUM(E41:Q41)</f>
        <v>34.5</v>
      </c>
      <c r="S41" s="7">
        <f t="shared" si="3"/>
        <v>6</v>
      </c>
      <c r="T41" s="34">
        <f t="shared" si="2"/>
        <v>5.75</v>
      </c>
    </row>
    <row r="42" spans="1:20" x14ac:dyDescent="0.25">
      <c r="A42" s="7">
        <v>41</v>
      </c>
      <c r="B42" s="81"/>
      <c r="C42" s="81"/>
      <c r="D42" s="11" t="s">
        <v>156</v>
      </c>
      <c r="E42" s="7"/>
      <c r="F42" s="7"/>
      <c r="G42" s="7"/>
      <c r="H42" s="7"/>
      <c r="I42" s="7">
        <v>6</v>
      </c>
      <c r="J42" s="3">
        <v>4</v>
      </c>
      <c r="K42" s="7"/>
      <c r="L42" s="7"/>
      <c r="M42" s="7"/>
      <c r="N42" s="7">
        <v>6</v>
      </c>
      <c r="O42" s="7">
        <v>8.5</v>
      </c>
      <c r="P42" s="7">
        <v>10</v>
      </c>
      <c r="Q42" s="7"/>
      <c r="R42" s="38">
        <f t="shared" si="4"/>
        <v>34.5</v>
      </c>
      <c r="S42" s="7">
        <f t="shared" si="3"/>
        <v>5</v>
      </c>
      <c r="T42" s="34">
        <f t="shared" si="2"/>
        <v>6.9</v>
      </c>
    </row>
    <row r="43" spans="1:20" x14ac:dyDescent="0.25">
      <c r="A43" s="7">
        <v>42</v>
      </c>
      <c r="B43" s="81"/>
      <c r="C43" s="81"/>
      <c r="D43" s="11" t="s">
        <v>120</v>
      </c>
      <c r="E43" s="7">
        <v>6.5</v>
      </c>
      <c r="F43" s="7"/>
      <c r="G43" s="7">
        <v>6</v>
      </c>
      <c r="H43" s="7"/>
      <c r="I43" s="7"/>
      <c r="J43" s="3">
        <v>5</v>
      </c>
      <c r="K43" s="7"/>
      <c r="L43" s="7">
        <v>3.5</v>
      </c>
      <c r="M43" s="7"/>
      <c r="N43" s="7"/>
      <c r="O43" s="7"/>
      <c r="P43" s="7">
        <v>7</v>
      </c>
      <c r="Q43" s="7">
        <v>6</v>
      </c>
      <c r="R43" s="38">
        <f t="shared" si="4"/>
        <v>34</v>
      </c>
      <c r="S43" s="7">
        <f t="shared" si="3"/>
        <v>6</v>
      </c>
      <c r="T43" s="34">
        <f t="shared" si="2"/>
        <v>5.666666666666667</v>
      </c>
    </row>
    <row r="44" spans="1:20" x14ac:dyDescent="0.25">
      <c r="A44" s="7">
        <v>43</v>
      </c>
      <c r="B44" s="81"/>
      <c r="C44" s="81"/>
      <c r="D44" s="10" t="s">
        <v>124</v>
      </c>
      <c r="E44" s="7"/>
      <c r="F44" s="7">
        <v>3</v>
      </c>
      <c r="G44" s="7">
        <v>9</v>
      </c>
      <c r="H44" s="7">
        <v>2</v>
      </c>
      <c r="I44" s="7"/>
      <c r="J44" s="3"/>
      <c r="K44" s="7"/>
      <c r="L44" s="7"/>
      <c r="M44" s="7"/>
      <c r="N44" s="7">
        <v>6</v>
      </c>
      <c r="O44" s="7"/>
      <c r="P44" s="7">
        <v>3</v>
      </c>
      <c r="Q44" s="7">
        <v>9</v>
      </c>
      <c r="R44" s="38">
        <f t="shared" si="4"/>
        <v>32</v>
      </c>
      <c r="S44" s="7">
        <f t="shared" si="3"/>
        <v>6</v>
      </c>
      <c r="T44" s="34">
        <f t="shared" si="2"/>
        <v>5.333333333333333</v>
      </c>
    </row>
    <row r="45" spans="1:20" x14ac:dyDescent="0.25">
      <c r="A45" s="7">
        <v>44</v>
      </c>
      <c r="B45" s="81"/>
      <c r="C45" s="81"/>
      <c r="D45" s="10" t="s">
        <v>131</v>
      </c>
      <c r="E45" s="7"/>
      <c r="F45" s="7"/>
      <c r="G45" s="7">
        <v>8</v>
      </c>
      <c r="H45" s="7">
        <v>4</v>
      </c>
      <c r="I45" s="7"/>
      <c r="J45" s="3"/>
      <c r="K45" s="7">
        <v>1</v>
      </c>
      <c r="L45" s="7"/>
      <c r="M45" s="7">
        <v>1</v>
      </c>
      <c r="N45" s="7">
        <v>1</v>
      </c>
      <c r="O45" s="7"/>
      <c r="P45" s="7"/>
      <c r="Q45" s="7">
        <v>17</v>
      </c>
      <c r="R45" s="38">
        <f t="shared" si="4"/>
        <v>32</v>
      </c>
      <c r="S45" s="7">
        <f t="shared" si="3"/>
        <v>6</v>
      </c>
      <c r="T45" s="34">
        <f t="shared" si="2"/>
        <v>5.333333333333333</v>
      </c>
    </row>
    <row r="46" spans="1:20" x14ac:dyDescent="0.25">
      <c r="A46" s="7">
        <v>45</v>
      </c>
      <c r="B46" s="81"/>
      <c r="C46" s="81"/>
      <c r="D46" s="2" t="s">
        <v>161</v>
      </c>
      <c r="E46" s="7"/>
      <c r="F46" s="7"/>
      <c r="G46" s="7"/>
      <c r="H46" s="7"/>
      <c r="I46" s="7"/>
      <c r="J46" s="3">
        <v>1</v>
      </c>
      <c r="K46" s="7">
        <v>5.5</v>
      </c>
      <c r="L46" s="7"/>
      <c r="M46" s="7">
        <v>1</v>
      </c>
      <c r="N46" s="7">
        <v>10</v>
      </c>
      <c r="O46" s="7">
        <v>6</v>
      </c>
      <c r="P46" s="7">
        <v>7</v>
      </c>
      <c r="Q46" s="7"/>
      <c r="R46" s="38">
        <f t="shared" si="4"/>
        <v>30.5</v>
      </c>
      <c r="S46" s="7">
        <f t="shared" si="3"/>
        <v>6</v>
      </c>
      <c r="T46" s="34">
        <f t="shared" si="2"/>
        <v>5.083333333333333</v>
      </c>
    </row>
    <row r="47" spans="1:20" x14ac:dyDescent="0.25">
      <c r="A47" s="7">
        <v>46</v>
      </c>
      <c r="B47" s="81"/>
      <c r="C47" s="81"/>
      <c r="D47" s="12" t="s">
        <v>133</v>
      </c>
      <c r="E47" s="7"/>
      <c r="F47" s="7">
        <v>5.5</v>
      </c>
      <c r="G47" s="7"/>
      <c r="H47" s="7"/>
      <c r="I47" s="7"/>
      <c r="J47" s="3"/>
      <c r="K47" s="7">
        <v>6.5</v>
      </c>
      <c r="L47" s="7">
        <v>8</v>
      </c>
      <c r="M47" s="7">
        <v>3</v>
      </c>
      <c r="N47" s="7"/>
      <c r="O47" s="7"/>
      <c r="P47" s="7">
        <v>5</v>
      </c>
      <c r="Q47" s="7"/>
      <c r="R47" s="38">
        <f t="shared" si="4"/>
        <v>28</v>
      </c>
      <c r="S47" s="7">
        <f t="shared" si="3"/>
        <v>5</v>
      </c>
      <c r="T47" s="34">
        <f t="shared" si="2"/>
        <v>5.6</v>
      </c>
    </row>
    <row r="48" spans="1:20" x14ac:dyDescent="0.25">
      <c r="A48" s="7">
        <v>47</v>
      </c>
      <c r="B48" s="81"/>
      <c r="C48" s="81"/>
      <c r="D48" s="12" t="s">
        <v>143</v>
      </c>
      <c r="E48" s="7"/>
      <c r="F48" s="7">
        <v>1</v>
      </c>
      <c r="G48" s="7"/>
      <c r="H48" s="7"/>
      <c r="I48" s="7"/>
      <c r="J48" s="3"/>
      <c r="K48" s="7"/>
      <c r="L48" s="7">
        <v>1</v>
      </c>
      <c r="M48" s="7">
        <v>5.5</v>
      </c>
      <c r="N48" s="7">
        <v>2</v>
      </c>
      <c r="O48" s="7">
        <v>8.5</v>
      </c>
      <c r="P48" s="7">
        <v>7</v>
      </c>
      <c r="Q48" s="7">
        <v>2</v>
      </c>
      <c r="R48" s="38">
        <f t="shared" si="4"/>
        <v>27</v>
      </c>
      <c r="S48" s="7">
        <f t="shared" si="3"/>
        <v>7</v>
      </c>
      <c r="T48" s="34">
        <f t="shared" si="2"/>
        <v>3.8571428571428572</v>
      </c>
    </row>
    <row r="49" spans="1:20" x14ac:dyDescent="0.25">
      <c r="A49" s="7">
        <v>48</v>
      </c>
      <c r="B49" s="81"/>
      <c r="C49" s="81"/>
      <c r="D49" s="12" t="s">
        <v>134</v>
      </c>
      <c r="E49" s="7"/>
      <c r="F49" s="7">
        <v>5.5</v>
      </c>
      <c r="G49" s="7"/>
      <c r="H49" s="7"/>
      <c r="I49" s="7">
        <v>2</v>
      </c>
      <c r="J49" s="3">
        <v>7</v>
      </c>
      <c r="K49" s="7"/>
      <c r="L49" s="7"/>
      <c r="M49" s="7"/>
      <c r="N49" s="7">
        <v>4.5</v>
      </c>
      <c r="O49" s="7">
        <v>4</v>
      </c>
      <c r="P49" s="7">
        <v>3</v>
      </c>
      <c r="Q49" s="7"/>
      <c r="R49" s="38">
        <f t="shared" si="4"/>
        <v>26</v>
      </c>
      <c r="S49" s="7">
        <f t="shared" si="3"/>
        <v>6</v>
      </c>
      <c r="T49" s="34">
        <f t="shared" si="2"/>
        <v>4.333333333333333</v>
      </c>
    </row>
    <row r="50" spans="1:20" x14ac:dyDescent="0.25">
      <c r="A50" s="7">
        <v>49</v>
      </c>
      <c r="B50" s="81"/>
      <c r="C50" s="81"/>
      <c r="D50" s="12" t="s">
        <v>140</v>
      </c>
      <c r="E50" s="7"/>
      <c r="F50" s="7"/>
      <c r="G50" s="7">
        <v>2.5</v>
      </c>
      <c r="H50" s="7">
        <v>10</v>
      </c>
      <c r="I50" s="7"/>
      <c r="J50" s="3">
        <v>3</v>
      </c>
      <c r="K50" s="7">
        <v>9.5</v>
      </c>
      <c r="L50" s="7"/>
      <c r="M50" s="7"/>
      <c r="N50" s="7"/>
      <c r="O50" s="7"/>
      <c r="P50" s="7"/>
      <c r="Q50" s="7"/>
      <c r="R50" s="38">
        <f t="shared" si="4"/>
        <v>25</v>
      </c>
      <c r="S50" s="7">
        <f t="shared" si="3"/>
        <v>4</v>
      </c>
      <c r="T50" s="34">
        <f t="shared" si="2"/>
        <v>6.25</v>
      </c>
    </row>
    <row r="51" spans="1:20" x14ac:dyDescent="0.25">
      <c r="A51" s="7">
        <v>50</v>
      </c>
      <c r="B51" s="81"/>
      <c r="C51" s="81"/>
      <c r="D51" s="12" t="s">
        <v>151</v>
      </c>
      <c r="E51" s="7"/>
      <c r="F51" s="7"/>
      <c r="G51" s="7"/>
      <c r="H51" s="7"/>
      <c r="I51" s="7">
        <v>8</v>
      </c>
      <c r="J51" s="3"/>
      <c r="K51" s="7"/>
      <c r="L51" s="7">
        <v>4.5</v>
      </c>
      <c r="M51" s="7">
        <v>3</v>
      </c>
      <c r="N51" s="7"/>
      <c r="O51" s="7"/>
      <c r="P51" s="7">
        <v>3</v>
      </c>
      <c r="Q51" s="7">
        <v>5</v>
      </c>
      <c r="R51" s="38">
        <f t="shared" si="4"/>
        <v>23.5</v>
      </c>
      <c r="S51" s="7">
        <f t="shared" si="3"/>
        <v>5</v>
      </c>
      <c r="T51" s="34">
        <f t="shared" si="2"/>
        <v>4.7</v>
      </c>
    </row>
    <row r="52" spans="1:20" x14ac:dyDescent="0.25">
      <c r="A52" s="7">
        <v>51</v>
      </c>
      <c r="B52" s="81"/>
      <c r="C52" s="81"/>
      <c r="D52" s="2" t="s">
        <v>165</v>
      </c>
      <c r="E52" s="7"/>
      <c r="F52" s="41" t="s">
        <v>3</v>
      </c>
      <c r="G52" s="41" t="s">
        <v>3</v>
      </c>
      <c r="H52" s="41" t="s">
        <v>3</v>
      </c>
      <c r="I52" s="41" t="s">
        <v>3</v>
      </c>
      <c r="J52" s="3" t="s">
        <v>3</v>
      </c>
      <c r="K52" s="41" t="s">
        <v>3</v>
      </c>
      <c r="L52" s="41" t="s">
        <v>3</v>
      </c>
      <c r="M52" s="7">
        <v>6</v>
      </c>
      <c r="N52" s="7">
        <v>1</v>
      </c>
      <c r="O52" s="7">
        <v>1</v>
      </c>
      <c r="P52" s="7"/>
      <c r="Q52" s="7">
        <v>14</v>
      </c>
      <c r="R52" s="38">
        <f t="shared" si="4"/>
        <v>22</v>
      </c>
      <c r="S52" s="7">
        <f t="shared" si="3"/>
        <v>4</v>
      </c>
      <c r="T52" s="34">
        <f t="shared" si="2"/>
        <v>5.5</v>
      </c>
    </row>
    <row r="53" spans="1:20" x14ac:dyDescent="0.25">
      <c r="A53" s="7">
        <v>52</v>
      </c>
      <c r="B53" s="81"/>
      <c r="C53" s="81"/>
      <c r="D53" s="10" t="s">
        <v>132</v>
      </c>
      <c r="E53" s="7"/>
      <c r="F53" s="7">
        <v>7</v>
      </c>
      <c r="G53" s="7"/>
      <c r="H53" s="7"/>
      <c r="I53" s="7"/>
      <c r="J53" s="3"/>
      <c r="K53" s="7"/>
      <c r="L53" s="7">
        <v>9</v>
      </c>
      <c r="M53" s="7"/>
      <c r="N53" s="7">
        <v>6</v>
      </c>
      <c r="O53" s="7"/>
      <c r="P53" s="7"/>
      <c r="Q53" s="7"/>
      <c r="R53" s="38">
        <f t="shared" si="4"/>
        <v>22</v>
      </c>
      <c r="S53" s="7">
        <f t="shared" si="3"/>
        <v>3</v>
      </c>
      <c r="T53" s="34">
        <f t="shared" si="2"/>
        <v>7.333333333333333</v>
      </c>
    </row>
    <row r="54" spans="1:20" x14ac:dyDescent="0.25">
      <c r="A54" s="7">
        <v>53</v>
      </c>
      <c r="B54" s="81"/>
      <c r="C54" s="81"/>
      <c r="D54" s="12" t="s">
        <v>129</v>
      </c>
      <c r="E54" s="7"/>
      <c r="F54" s="7">
        <v>8</v>
      </c>
      <c r="G54" s="7"/>
      <c r="H54" s="7">
        <v>2</v>
      </c>
      <c r="I54" s="7"/>
      <c r="J54" s="3"/>
      <c r="K54" s="7">
        <v>9.5</v>
      </c>
      <c r="L54" s="7"/>
      <c r="M54" s="7"/>
      <c r="N54" s="7"/>
      <c r="O54" s="7"/>
      <c r="P54" s="7"/>
      <c r="Q54" s="7">
        <v>2</v>
      </c>
      <c r="R54" s="38">
        <f t="shared" si="4"/>
        <v>21.5</v>
      </c>
      <c r="S54" s="7">
        <f t="shared" si="3"/>
        <v>4</v>
      </c>
      <c r="T54" s="34">
        <f t="shared" si="2"/>
        <v>5.375</v>
      </c>
    </row>
    <row r="55" spans="1:20" x14ac:dyDescent="0.25">
      <c r="A55" s="7">
        <v>54</v>
      </c>
      <c r="B55" s="81"/>
      <c r="C55" s="81"/>
      <c r="D55" s="12" t="s">
        <v>158</v>
      </c>
      <c r="E55" s="7"/>
      <c r="F55" s="7"/>
      <c r="G55" s="7"/>
      <c r="H55" s="7"/>
      <c r="I55" s="7">
        <v>8</v>
      </c>
      <c r="J55" s="3"/>
      <c r="K55" s="7"/>
      <c r="L55" s="7"/>
      <c r="M55" s="7"/>
      <c r="N55" s="7">
        <v>7.5</v>
      </c>
      <c r="O55" s="7"/>
      <c r="P55" s="7">
        <v>3</v>
      </c>
      <c r="Q55" s="7"/>
      <c r="R55" s="38">
        <f t="shared" si="4"/>
        <v>18.5</v>
      </c>
      <c r="S55" s="7">
        <f t="shared" si="3"/>
        <v>3</v>
      </c>
      <c r="T55" s="34">
        <f t="shared" si="2"/>
        <v>6.166666666666667</v>
      </c>
    </row>
    <row r="56" spans="1:20" x14ac:dyDescent="0.25">
      <c r="A56" s="7">
        <v>55</v>
      </c>
      <c r="B56" s="81"/>
      <c r="C56" s="81"/>
      <c r="D56" s="11" t="s">
        <v>155</v>
      </c>
      <c r="E56" s="7"/>
      <c r="F56" s="7"/>
      <c r="G56" s="7"/>
      <c r="H56" s="7"/>
      <c r="I56" s="7"/>
      <c r="J56" s="3">
        <v>1</v>
      </c>
      <c r="K56" s="7"/>
      <c r="L56" s="7">
        <v>6.5</v>
      </c>
      <c r="M56" s="7">
        <v>10</v>
      </c>
      <c r="N56" s="7">
        <v>1</v>
      </c>
      <c r="O56" s="7"/>
      <c r="P56" s="7"/>
      <c r="Q56" s="7"/>
      <c r="R56" s="38">
        <f t="shared" si="4"/>
        <v>18.5</v>
      </c>
      <c r="S56" s="7">
        <f t="shared" si="3"/>
        <v>4</v>
      </c>
      <c r="T56" s="34">
        <f t="shared" si="2"/>
        <v>4.625</v>
      </c>
    </row>
    <row r="57" spans="1:20" x14ac:dyDescent="0.25">
      <c r="A57" s="7">
        <v>56</v>
      </c>
      <c r="B57" s="81"/>
      <c r="C57" s="81"/>
      <c r="D57" s="12" t="s">
        <v>150</v>
      </c>
      <c r="E57" s="7"/>
      <c r="F57" s="7"/>
      <c r="G57" s="7"/>
      <c r="H57" s="7"/>
      <c r="I57" s="7"/>
      <c r="J57" s="3"/>
      <c r="K57" s="7"/>
      <c r="L57" s="7">
        <v>8</v>
      </c>
      <c r="M57" s="7">
        <v>5</v>
      </c>
      <c r="N57" s="7"/>
      <c r="O57" s="7"/>
      <c r="P57" s="7"/>
      <c r="Q57" s="7"/>
      <c r="R57" s="38">
        <f t="shared" si="4"/>
        <v>13</v>
      </c>
      <c r="S57" s="7">
        <f t="shared" si="3"/>
        <v>2</v>
      </c>
      <c r="T57" s="34">
        <f t="shared" si="2"/>
        <v>6.5</v>
      </c>
    </row>
    <row r="58" spans="1:20" x14ac:dyDescent="0.25">
      <c r="A58" s="7">
        <v>57</v>
      </c>
      <c r="B58" s="81"/>
      <c r="C58" s="81"/>
      <c r="D58" s="12" t="s">
        <v>147</v>
      </c>
      <c r="E58" s="7"/>
      <c r="F58" s="7"/>
      <c r="G58" s="7"/>
      <c r="H58" s="7"/>
      <c r="I58" s="7"/>
      <c r="J58" s="3"/>
      <c r="K58" s="7"/>
      <c r="L58" s="7"/>
      <c r="M58" s="7"/>
      <c r="N58" s="7">
        <v>3</v>
      </c>
      <c r="O58" s="7">
        <v>1</v>
      </c>
      <c r="P58" s="7">
        <v>7</v>
      </c>
      <c r="Q58" s="7"/>
      <c r="R58" s="38">
        <f t="shared" si="4"/>
        <v>11</v>
      </c>
      <c r="S58" s="7">
        <f t="shared" si="3"/>
        <v>3</v>
      </c>
      <c r="T58" s="37" t="s">
        <v>3</v>
      </c>
    </row>
    <row r="59" spans="1:20" x14ac:dyDescent="0.25">
      <c r="A59" s="7">
        <v>58</v>
      </c>
      <c r="B59" s="81"/>
      <c r="C59" s="81"/>
      <c r="D59" s="10" t="s">
        <v>126</v>
      </c>
      <c r="E59" s="7"/>
      <c r="F59" s="7">
        <v>7</v>
      </c>
      <c r="G59" s="7">
        <v>4</v>
      </c>
      <c r="H59" s="7"/>
      <c r="I59" s="7"/>
      <c r="J59" s="3"/>
      <c r="K59" s="7"/>
      <c r="L59" s="7"/>
      <c r="M59" s="7"/>
      <c r="N59" s="7"/>
      <c r="O59" s="7"/>
      <c r="P59" s="7"/>
      <c r="Q59" s="7"/>
      <c r="R59" s="38">
        <f t="shared" si="4"/>
        <v>11</v>
      </c>
      <c r="S59" s="7">
        <f t="shared" si="3"/>
        <v>2</v>
      </c>
      <c r="T59" s="34">
        <f t="shared" ref="T59:T66" si="5">SUM(E59:Q59)/S59</f>
        <v>5.5</v>
      </c>
    </row>
    <row r="60" spans="1:20" x14ac:dyDescent="0.25">
      <c r="A60" s="7">
        <v>59</v>
      </c>
      <c r="B60" s="81"/>
      <c r="C60" s="81"/>
      <c r="D60" s="2" t="s">
        <v>163</v>
      </c>
      <c r="E60" s="7"/>
      <c r="F60" s="7" t="s">
        <v>3</v>
      </c>
      <c r="G60" s="7" t="s">
        <v>3</v>
      </c>
      <c r="H60" s="7" t="s">
        <v>3</v>
      </c>
      <c r="I60" s="7" t="s">
        <v>3</v>
      </c>
      <c r="J60" s="3" t="s">
        <v>3</v>
      </c>
      <c r="K60" s="7">
        <v>9.5</v>
      </c>
      <c r="L60" s="7"/>
      <c r="M60" s="7">
        <v>1</v>
      </c>
      <c r="N60" s="7"/>
      <c r="O60" s="7"/>
      <c r="P60" s="7"/>
      <c r="Q60" s="7"/>
      <c r="R60" s="38">
        <f t="shared" si="4"/>
        <v>10.5</v>
      </c>
      <c r="S60" s="7">
        <f t="shared" si="3"/>
        <v>2</v>
      </c>
      <c r="T60" s="34">
        <f t="shared" si="5"/>
        <v>5.25</v>
      </c>
    </row>
    <row r="61" spans="1:20" x14ac:dyDescent="0.25">
      <c r="A61" s="7">
        <v>60</v>
      </c>
      <c r="B61" s="81"/>
      <c r="C61" s="81"/>
      <c r="D61" s="12" t="s">
        <v>160</v>
      </c>
      <c r="E61" s="7"/>
      <c r="F61" s="7"/>
      <c r="G61" s="7"/>
      <c r="H61" s="7"/>
      <c r="I61" s="7">
        <v>2</v>
      </c>
      <c r="J61" s="3"/>
      <c r="K61" s="7">
        <v>2.5</v>
      </c>
      <c r="L61" s="7"/>
      <c r="M61" s="7"/>
      <c r="N61" s="7"/>
      <c r="O61" s="7">
        <v>5</v>
      </c>
      <c r="P61" s="7"/>
      <c r="Q61" s="7"/>
      <c r="R61" s="38">
        <f t="shared" si="4"/>
        <v>9.5</v>
      </c>
      <c r="S61" s="7">
        <f t="shared" si="3"/>
        <v>3</v>
      </c>
      <c r="T61" s="34">
        <f t="shared" si="5"/>
        <v>3.1666666666666665</v>
      </c>
    </row>
    <row r="62" spans="1:20" x14ac:dyDescent="0.25">
      <c r="A62" s="7">
        <v>61</v>
      </c>
      <c r="B62" s="81"/>
      <c r="C62" s="81"/>
      <c r="D62" s="2" t="s">
        <v>166</v>
      </c>
      <c r="E62" s="7"/>
      <c r="F62" s="7"/>
      <c r="G62" s="7"/>
      <c r="H62" s="7"/>
      <c r="I62" s="7"/>
      <c r="J62" s="3"/>
      <c r="K62" s="7"/>
      <c r="L62" s="7"/>
      <c r="M62" s="7"/>
      <c r="N62" s="7">
        <v>9</v>
      </c>
      <c r="O62" s="7"/>
      <c r="P62" s="7"/>
      <c r="Q62" s="7"/>
      <c r="R62" s="38">
        <f t="shared" si="4"/>
        <v>9</v>
      </c>
      <c r="S62" s="7">
        <f t="shared" si="3"/>
        <v>1</v>
      </c>
      <c r="T62" s="34">
        <f t="shared" si="5"/>
        <v>9</v>
      </c>
    </row>
    <row r="63" spans="1:20" x14ac:dyDescent="0.25">
      <c r="A63" s="7">
        <v>62</v>
      </c>
      <c r="B63" s="81"/>
      <c r="C63" s="81"/>
      <c r="D63" s="12" t="s">
        <v>137</v>
      </c>
      <c r="E63" s="7"/>
      <c r="F63" s="7">
        <v>4</v>
      </c>
      <c r="G63" s="7"/>
      <c r="H63" s="7"/>
      <c r="I63" s="7"/>
      <c r="J63" s="3"/>
      <c r="K63" s="7"/>
      <c r="L63" s="7">
        <v>3</v>
      </c>
      <c r="M63" s="7">
        <v>1</v>
      </c>
      <c r="N63" s="7"/>
      <c r="O63" s="7"/>
      <c r="P63" s="7"/>
      <c r="Q63" s="7"/>
      <c r="R63" s="38">
        <f t="shared" si="4"/>
        <v>8</v>
      </c>
      <c r="S63" s="7">
        <f t="shared" si="3"/>
        <v>3</v>
      </c>
      <c r="T63" s="34">
        <f t="shared" si="5"/>
        <v>2.6666666666666665</v>
      </c>
    </row>
    <row r="64" spans="1:20" x14ac:dyDescent="0.25">
      <c r="A64" s="7">
        <v>63</v>
      </c>
      <c r="B64" s="81"/>
      <c r="C64" s="81"/>
      <c r="D64" s="10" t="s">
        <v>149</v>
      </c>
      <c r="E64" s="7"/>
      <c r="F64" s="7"/>
      <c r="G64" s="7"/>
      <c r="H64" s="7"/>
      <c r="I64" s="7"/>
      <c r="J64" s="3">
        <v>8</v>
      </c>
      <c r="K64" s="7"/>
      <c r="L64" s="7"/>
      <c r="M64" s="7"/>
      <c r="N64" s="7"/>
      <c r="O64" s="7"/>
      <c r="P64" s="7"/>
      <c r="Q64" s="7"/>
      <c r="R64" s="38">
        <f t="shared" si="4"/>
        <v>8</v>
      </c>
      <c r="S64" s="7">
        <f t="shared" si="3"/>
        <v>1</v>
      </c>
      <c r="T64" s="34">
        <f t="shared" si="5"/>
        <v>8</v>
      </c>
    </row>
    <row r="65" spans="1:21" x14ac:dyDescent="0.25">
      <c r="A65" s="7">
        <v>64</v>
      </c>
      <c r="B65" s="81"/>
      <c r="C65" s="81"/>
      <c r="D65" s="2" t="s">
        <v>173</v>
      </c>
      <c r="E65" s="7"/>
      <c r="F65" s="7"/>
      <c r="G65" s="7"/>
      <c r="H65" s="7"/>
      <c r="I65" s="7"/>
      <c r="J65" s="3"/>
      <c r="K65" s="7"/>
      <c r="L65" s="7"/>
      <c r="M65" s="7"/>
      <c r="N65" s="7"/>
      <c r="O65" s="7">
        <v>2.5</v>
      </c>
      <c r="P65" s="7"/>
      <c r="Q65" s="7">
        <v>5</v>
      </c>
      <c r="R65" s="38">
        <f t="shared" si="4"/>
        <v>7.5</v>
      </c>
      <c r="S65" s="7">
        <f t="shared" si="3"/>
        <v>2</v>
      </c>
      <c r="T65" s="34">
        <f t="shared" si="5"/>
        <v>3.75</v>
      </c>
    </row>
    <row r="66" spans="1:21" x14ac:dyDescent="0.25">
      <c r="A66" s="7">
        <v>65</v>
      </c>
      <c r="B66" s="81"/>
      <c r="C66" s="81"/>
      <c r="D66" s="10" t="s">
        <v>144</v>
      </c>
      <c r="E66" s="7"/>
      <c r="F66" s="7">
        <v>1</v>
      </c>
      <c r="G66" s="7"/>
      <c r="H66" s="7"/>
      <c r="I66" s="7"/>
      <c r="J66" s="3">
        <v>1.25</v>
      </c>
      <c r="K66" s="7">
        <v>3</v>
      </c>
      <c r="L66" s="7"/>
      <c r="M66" s="7"/>
      <c r="N66" s="7"/>
      <c r="O66" s="7">
        <v>1</v>
      </c>
      <c r="P66" s="7"/>
      <c r="Q66" s="7"/>
      <c r="R66" s="38">
        <f t="shared" si="4"/>
        <v>6.25</v>
      </c>
      <c r="S66" s="7">
        <f t="shared" si="3"/>
        <v>4</v>
      </c>
      <c r="T66" s="34">
        <f t="shared" si="5"/>
        <v>1.5625</v>
      </c>
    </row>
    <row r="67" spans="1:21" x14ac:dyDescent="0.25">
      <c r="A67" s="7">
        <v>66</v>
      </c>
      <c r="B67" s="81"/>
      <c r="C67" s="81"/>
      <c r="D67" s="12" t="s">
        <v>159</v>
      </c>
      <c r="E67" s="7"/>
      <c r="F67" s="7"/>
      <c r="G67" s="7"/>
      <c r="H67" s="7"/>
      <c r="I67" s="7">
        <v>2</v>
      </c>
      <c r="J67" s="3"/>
      <c r="K67" s="7"/>
      <c r="L67" s="7"/>
      <c r="M67" s="7"/>
      <c r="N67" s="7"/>
      <c r="O67" s="7"/>
      <c r="P67" s="7"/>
      <c r="Q67" s="7"/>
      <c r="R67" s="38">
        <f t="shared" si="4"/>
        <v>2</v>
      </c>
      <c r="S67" s="7">
        <f t="shared" si="3"/>
        <v>1</v>
      </c>
      <c r="T67" s="37" t="s">
        <v>3</v>
      </c>
    </row>
    <row r="68" spans="1:21" x14ac:dyDescent="0.25">
      <c r="A68" s="7">
        <v>67</v>
      </c>
      <c r="B68" s="81"/>
      <c r="C68" s="81"/>
      <c r="D68" s="12" t="s">
        <v>154</v>
      </c>
      <c r="E68" s="7"/>
      <c r="F68" s="7"/>
      <c r="G68" s="7"/>
      <c r="H68" s="7"/>
      <c r="I68" s="7"/>
      <c r="J68" s="3"/>
      <c r="K68" s="7"/>
      <c r="L68" s="7"/>
      <c r="M68" s="7"/>
      <c r="N68" s="7"/>
      <c r="O68" s="7"/>
      <c r="P68" s="7"/>
      <c r="Q68" s="7"/>
      <c r="R68" s="38">
        <f t="shared" si="4"/>
        <v>0</v>
      </c>
      <c r="S68" s="7">
        <f t="shared" si="3"/>
        <v>0</v>
      </c>
      <c r="T68" s="37" t="s">
        <v>3</v>
      </c>
    </row>
    <row r="69" spans="1:21" x14ac:dyDescent="0.25">
      <c r="A69" s="7">
        <v>68</v>
      </c>
      <c r="B69" s="81"/>
      <c r="C69" s="81"/>
      <c r="D69" s="10" t="s">
        <v>152</v>
      </c>
      <c r="E69" s="7"/>
      <c r="F69" s="7"/>
      <c r="G69" s="7"/>
      <c r="H69" s="7"/>
      <c r="I69" s="7"/>
      <c r="J69" s="3"/>
      <c r="K69" s="7"/>
      <c r="L69" s="7"/>
      <c r="M69" s="7"/>
      <c r="N69" s="7"/>
      <c r="O69" s="7"/>
      <c r="P69" s="7"/>
      <c r="Q69" s="7"/>
      <c r="R69" s="38">
        <f t="shared" si="4"/>
        <v>0</v>
      </c>
      <c r="S69" s="7">
        <f t="shared" si="3"/>
        <v>0</v>
      </c>
      <c r="T69" s="37" t="s">
        <v>3</v>
      </c>
    </row>
    <row r="70" spans="1:21" ht="14.4" thickBot="1" x14ac:dyDescent="0.3">
      <c r="A70" s="14">
        <v>69</v>
      </c>
      <c r="B70" s="82"/>
      <c r="C70" s="82"/>
      <c r="D70" s="67" t="s">
        <v>148</v>
      </c>
      <c r="E70" s="14"/>
      <c r="F70" s="14"/>
      <c r="G70" s="14"/>
      <c r="H70" s="14"/>
      <c r="I70" s="14"/>
      <c r="J70" s="72"/>
      <c r="K70" s="14"/>
      <c r="L70" s="14"/>
      <c r="M70" s="14"/>
      <c r="N70" s="14"/>
      <c r="O70" s="14"/>
      <c r="P70" s="14"/>
      <c r="Q70" s="14"/>
      <c r="R70" s="73">
        <f t="shared" si="4"/>
        <v>0</v>
      </c>
      <c r="S70" s="7">
        <f t="shared" si="3"/>
        <v>0</v>
      </c>
      <c r="T70" s="37" t="s">
        <v>3</v>
      </c>
    </row>
    <row r="71" spans="1:21" ht="16.2" thickBot="1" x14ac:dyDescent="0.35">
      <c r="A71" s="68" t="s">
        <v>3</v>
      </c>
      <c r="B71" s="83"/>
      <c r="C71" s="83"/>
      <c r="D71" s="69" t="s">
        <v>178</v>
      </c>
      <c r="E71" s="70"/>
      <c r="F71" s="70"/>
      <c r="G71" s="70"/>
      <c r="H71" s="70"/>
      <c r="I71" s="71"/>
      <c r="J71" s="108"/>
      <c r="K71" s="109"/>
      <c r="L71" s="70" t="s">
        <v>170</v>
      </c>
      <c r="M71" s="70"/>
      <c r="N71" s="70"/>
      <c r="O71" s="74"/>
      <c r="P71" s="74"/>
      <c r="Q71" s="74"/>
      <c r="R71" s="75"/>
    </row>
    <row r="72" spans="1:21" x14ac:dyDescent="0.25">
      <c r="A72" s="42" t="s">
        <v>171</v>
      </c>
      <c r="B72" s="84"/>
      <c r="C72" s="84"/>
      <c r="D72" s="43" t="s">
        <v>176</v>
      </c>
      <c r="I72" s="46" t="s">
        <v>175</v>
      </c>
      <c r="J72" s="39" t="s">
        <v>177</v>
      </c>
    </row>
    <row r="74" spans="1:21" x14ac:dyDescent="0.25">
      <c r="D74" s="86" t="s">
        <v>186</v>
      </c>
      <c r="E74">
        <f>COUNT(E1:E69)</f>
        <v>20</v>
      </c>
      <c r="F74">
        <f>COUNT(F1:F69)</f>
        <v>40</v>
      </c>
      <c r="G74">
        <f t="shared" ref="G74:Q74" si="6">COUNT(G1:G69)</f>
        <v>36</v>
      </c>
      <c r="H74">
        <f t="shared" si="6"/>
        <v>37</v>
      </c>
      <c r="I74">
        <f t="shared" si="6"/>
        <v>36</v>
      </c>
      <c r="J74">
        <f t="shared" si="6"/>
        <v>38</v>
      </c>
      <c r="K74">
        <f t="shared" si="6"/>
        <v>40</v>
      </c>
      <c r="L74">
        <f t="shared" si="6"/>
        <v>37</v>
      </c>
      <c r="M74">
        <f t="shared" si="6"/>
        <v>40</v>
      </c>
      <c r="N74">
        <f t="shared" si="6"/>
        <v>44</v>
      </c>
      <c r="O74">
        <f t="shared" si="6"/>
        <v>43</v>
      </c>
      <c r="P74">
        <f t="shared" si="6"/>
        <v>36</v>
      </c>
      <c r="Q74">
        <f t="shared" si="6"/>
        <v>43</v>
      </c>
      <c r="R74" s="60">
        <f>SUM(E74:Q74)</f>
        <v>490</v>
      </c>
      <c r="U74" s="87">
        <f>+R74*17</f>
        <v>8330</v>
      </c>
    </row>
    <row r="75" spans="1:21" x14ac:dyDescent="0.25">
      <c r="O75" s="1" t="s">
        <v>185</v>
      </c>
      <c r="R75" s="60">
        <v>38</v>
      </c>
      <c r="T75">
        <v>2022</v>
      </c>
      <c r="U75" t="s">
        <v>187</v>
      </c>
    </row>
  </sheetData>
  <sortState xmlns:xlrd2="http://schemas.microsoft.com/office/spreadsheetml/2017/richdata2" ref="D2:T70">
    <sortCondition descending="1" ref="R2:R70"/>
  </sortState>
  <mergeCells count="2">
    <mergeCell ref="U2:U25"/>
    <mergeCell ref="J71:K71"/>
  </mergeCells>
  <pageMargins left="0.25" right="0.25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9"/>
  <sheetViews>
    <sheetView zoomScaleNormal="100" workbookViewId="0">
      <selection activeCell="Q18" sqref="Q18"/>
    </sheetView>
  </sheetViews>
  <sheetFormatPr defaultColWidth="11.5546875" defaultRowHeight="13.2" x14ac:dyDescent="0.25"/>
  <cols>
    <col min="1" max="1" width="4.6640625" customWidth="1"/>
    <col min="2" max="2" width="18" style="5" customWidth="1"/>
    <col min="3" max="12" width="3.109375" style="1" bestFit="1" customWidth="1"/>
    <col min="13" max="13" width="3" style="1" bestFit="1" customWidth="1"/>
    <col min="14" max="14" width="3.109375" style="1" bestFit="1" customWidth="1"/>
    <col min="15" max="16" width="3" style="1" bestFit="1" customWidth="1"/>
    <col min="17" max="17" width="7.5546875" style="1" customWidth="1"/>
    <col min="18" max="18" width="5.33203125" style="1" bestFit="1" customWidth="1"/>
    <col min="19" max="19" width="8.6640625" style="1" customWidth="1"/>
  </cols>
  <sheetData>
    <row r="1" spans="1:19" s="1" customFormat="1" ht="135.6" x14ac:dyDescent="0.25">
      <c r="A1" s="16"/>
      <c r="B1" s="17" t="s">
        <v>83</v>
      </c>
      <c r="C1" s="18" t="s">
        <v>33</v>
      </c>
      <c r="D1" s="18" t="s">
        <v>56</v>
      </c>
      <c r="E1" s="18" t="s">
        <v>34</v>
      </c>
      <c r="F1" s="18" t="s">
        <v>52</v>
      </c>
      <c r="G1" s="18" t="s">
        <v>2</v>
      </c>
      <c r="H1" s="18" t="s">
        <v>91</v>
      </c>
      <c r="I1" s="18" t="s">
        <v>4</v>
      </c>
      <c r="J1" s="18" t="s">
        <v>80</v>
      </c>
      <c r="K1" s="18" t="s">
        <v>0</v>
      </c>
      <c r="L1" s="18" t="s">
        <v>53</v>
      </c>
      <c r="M1" s="18" t="s">
        <v>54</v>
      </c>
      <c r="N1" s="18" t="s">
        <v>55</v>
      </c>
      <c r="O1" s="18" t="s">
        <v>1</v>
      </c>
      <c r="P1" s="18" t="s">
        <v>95</v>
      </c>
      <c r="Q1" s="18" t="s">
        <v>60</v>
      </c>
      <c r="R1" s="18" t="s">
        <v>32</v>
      </c>
      <c r="S1" s="19" t="s">
        <v>5</v>
      </c>
    </row>
    <row r="2" spans="1:19" x14ac:dyDescent="0.25">
      <c r="A2" s="20">
        <v>1</v>
      </c>
      <c r="B2" s="6" t="s">
        <v>79</v>
      </c>
      <c r="C2" s="9">
        <v>14</v>
      </c>
      <c r="D2" s="9">
        <v>12</v>
      </c>
      <c r="E2" s="9">
        <v>12</v>
      </c>
      <c r="F2" s="9">
        <v>14</v>
      </c>
      <c r="G2" s="9">
        <v>16</v>
      </c>
      <c r="H2" s="9">
        <v>16</v>
      </c>
      <c r="I2" s="9">
        <v>5</v>
      </c>
      <c r="J2" s="9">
        <v>28</v>
      </c>
      <c r="K2" s="9">
        <v>5</v>
      </c>
      <c r="L2" s="9">
        <v>4</v>
      </c>
      <c r="M2" s="9">
        <v>12</v>
      </c>
      <c r="N2" s="9">
        <v>7</v>
      </c>
      <c r="O2" s="9">
        <v>16</v>
      </c>
      <c r="P2" s="9">
        <v>8</v>
      </c>
      <c r="Q2" s="13">
        <f t="shared" ref="Q2:Q33" si="0">SUM(C2:P2)</f>
        <v>169</v>
      </c>
      <c r="R2" s="9">
        <f t="shared" ref="R2:R25" si="1">COUNT(C2:P2)</f>
        <v>14</v>
      </c>
      <c r="S2" s="21">
        <f t="shared" ref="S2:S33" si="2">SUM(C2:P2)/R2</f>
        <v>12.071428571428571</v>
      </c>
    </row>
    <row r="3" spans="1:19" x14ac:dyDescent="0.25">
      <c r="A3" s="20">
        <v>2</v>
      </c>
      <c r="B3" s="26" t="s">
        <v>41</v>
      </c>
      <c r="C3" s="9">
        <v>2</v>
      </c>
      <c r="D3" s="9">
        <v>1</v>
      </c>
      <c r="E3" s="9">
        <v>4</v>
      </c>
      <c r="F3" s="9">
        <v>14</v>
      </c>
      <c r="G3" s="9">
        <v>28</v>
      </c>
      <c r="H3" s="9">
        <v>20</v>
      </c>
      <c r="I3" s="9">
        <v>7</v>
      </c>
      <c r="J3" s="9">
        <v>30</v>
      </c>
      <c r="K3" s="9">
        <v>4</v>
      </c>
      <c r="L3" s="9">
        <v>4</v>
      </c>
      <c r="M3" s="9">
        <v>6</v>
      </c>
      <c r="N3" s="9">
        <v>3</v>
      </c>
      <c r="O3" s="9">
        <v>28</v>
      </c>
      <c r="P3" s="9">
        <v>14</v>
      </c>
      <c r="Q3" s="13">
        <f t="shared" si="0"/>
        <v>165</v>
      </c>
      <c r="R3" s="9">
        <f t="shared" si="1"/>
        <v>14</v>
      </c>
      <c r="S3" s="21">
        <f t="shared" si="2"/>
        <v>11.785714285714286</v>
      </c>
    </row>
    <row r="4" spans="1:19" x14ac:dyDescent="0.25">
      <c r="A4" s="20">
        <v>3</v>
      </c>
      <c r="B4" s="6" t="s">
        <v>77</v>
      </c>
      <c r="C4" s="9">
        <v>8</v>
      </c>
      <c r="D4" s="9">
        <v>6</v>
      </c>
      <c r="E4" s="9">
        <v>2</v>
      </c>
      <c r="F4" s="9">
        <v>14</v>
      </c>
      <c r="G4" s="9">
        <v>12</v>
      </c>
      <c r="H4" s="9">
        <v>28</v>
      </c>
      <c r="I4" s="9">
        <v>12</v>
      </c>
      <c r="J4" s="9">
        <v>28</v>
      </c>
      <c r="K4" s="9">
        <v>10</v>
      </c>
      <c r="L4" s="9">
        <v>9</v>
      </c>
      <c r="M4" s="9">
        <v>8</v>
      </c>
      <c r="N4" s="9"/>
      <c r="O4" s="9">
        <v>12</v>
      </c>
      <c r="P4" s="9">
        <v>14</v>
      </c>
      <c r="Q4" s="13">
        <f t="shared" si="0"/>
        <v>163</v>
      </c>
      <c r="R4" s="9">
        <f t="shared" si="1"/>
        <v>13</v>
      </c>
      <c r="S4" s="21">
        <f t="shared" si="2"/>
        <v>12.538461538461538</v>
      </c>
    </row>
    <row r="5" spans="1:19" x14ac:dyDescent="0.25">
      <c r="A5" s="20">
        <v>4</v>
      </c>
      <c r="B5" s="26" t="s">
        <v>64</v>
      </c>
      <c r="C5" s="9">
        <v>1</v>
      </c>
      <c r="D5" s="9">
        <v>14</v>
      </c>
      <c r="E5" s="9">
        <v>2</v>
      </c>
      <c r="F5" s="9">
        <v>12</v>
      </c>
      <c r="G5" s="9">
        <v>16</v>
      </c>
      <c r="H5" s="9">
        <v>24</v>
      </c>
      <c r="I5" s="9">
        <v>8</v>
      </c>
      <c r="J5" s="9">
        <v>28</v>
      </c>
      <c r="K5" s="9">
        <v>7</v>
      </c>
      <c r="L5" s="9">
        <v>6</v>
      </c>
      <c r="M5" s="9">
        <v>10</v>
      </c>
      <c r="N5" s="9">
        <v>14</v>
      </c>
      <c r="O5" s="9">
        <v>16</v>
      </c>
      <c r="P5" s="9">
        <v>4</v>
      </c>
      <c r="Q5" s="13">
        <f t="shared" si="0"/>
        <v>162</v>
      </c>
      <c r="R5" s="9">
        <f t="shared" si="1"/>
        <v>14</v>
      </c>
      <c r="S5" s="21">
        <f t="shared" si="2"/>
        <v>11.571428571428571</v>
      </c>
    </row>
    <row r="6" spans="1:19" x14ac:dyDescent="0.25">
      <c r="A6" s="20">
        <v>5</v>
      </c>
      <c r="B6" s="6" t="s">
        <v>15</v>
      </c>
      <c r="C6" s="9">
        <v>12</v>
      </c>
      <c r="D6" s="9">
        <v>10</v>
      </c>
      <c r="E6" s="9">
        <v>2</v>
      </c>
      <c r="F6" s="9">
        <v>4</v>
      </c>
      <c r="G6" s="9">
        <v>16</v>
      </c>
      <c r="H6" s="9">
        <v>28</v>
      </c>
      <c r="I6" s="9">
        <v>12</v>
      </c>
      <c r="J6" s="9">
        <v>20</v>
      </c>
      <c r="K6" s="9">
        <v>4</v>
      </c>
      <c r="L6" s="9">
        <v>10</v>
      </c>
      <c r="M6" s="9">
        <v>7</v>
      </c>
      <c r="N6" s="9">
        <v>10</v>
      </c>
      <c r="O6" s="9">
        <v>24</v>
      </c>
      <c r="P6" s="9"/>
      <c r="Q6" s="13">
        <f t="shared" si="0"/>
        <v>159</v>
      </c>
      <c r="R6" s="9">
        <f t="shared" si="1"/>
        <v>13</v>
      </c>
      <c r="S6" s="21">
        <f t="shared" si="2"/>
        <v>12.23076923076923</v>
      </c>
    </row>
    <row r="7" spans="1:19" x14ac:dyDescent="0.25">
      <c r="A7" s="20">
        <v>6</v>
      </c>
      <c r="B7" s="4" t="s">
        <v>22</v>
      </c>
      <c r="C7" s="9">
        <v>12</v>
      </c>
      <c r="D7" s="9">
        <v>2</v>
      </c>
      <c r="E7" s="9">
        <v>12</v>
      </c>
      <c r="F7" s="9">
        <v>6</v>
      </c>
      <c r="G7" s="9">
        <v>16</v>
      </c>
      <c r="H7" s="9">
        <v>28</v>
      </c>
      <c r="I7" s="9"/>
      <c r="J7" s="9">
        <v>8</v>
      </c>
      <c r="K7" s="9">
        <v>14</v>
      </c>
      <c r="L7" s="9">
        <v>14</v>
      </c>
      <c r="M7" s="9">
        <v>8</v>
      </c>
      <c r="N7" s="9">
        <v>6</v>
      </c>
      <c r="O7" s="9">
        <v>28</v>
      </c>
      <c r="P7" s="9">
        <v>2</v>
      </c>
      <c r="Q7" s="13">
        <f t="shared" si="0"/>
        <v>156</v>
      </c>
      <c r="R7" s="9">
        <f t="shared" si="1"/>
        <v>13</v>
      </c>
      <c r="S7" s="21">
        <f t="shared" si="2"/>
        <v>12</v>
      </c>
    </row>
    <row r="8" spans="1:19" x14ac:dyDescent="0.25">
      <c r="A8" s="20">
        <v>7</v>
      </c>
      <c r="B8" s="6" t="s">
        <v>7</v>
      </c>
      <c r="C8" s="9">
        <v>2</v>
      </c>
      <c r="D8" s="9">
        <v>1</v>
      </c>
      <c r="E8" s="9">
        <v>4</v>
      </c>
      <c r="F8" s="9">
        <v>10</v>
      </c>
      <c r="G8" s="9">
        <v>28</v>
      </c>
      <c r="H8" s="9">
        <v>24</v>
      </c>
      <c r="I8" s="9">
        <v>6</v>
      </c>
      <c r="J8" s="9">
        <v>20</v>
      </c>
      <c r="K8" s="9">
        <v>6</v>
      </c>
      <c r="L8" s="9"/>
      <c r="M8" s="9"/>
      <c r="N8" s="9">
        <v>14</v>
      </c>
      <c r="O8" s="9">
        <v>28</v>
      </c>
      <c r="P8" s="9">
        <v>10</v>
      </c>
      <c r="Q8" s="13">
        <f t="shared" si="0"/>
        <v>153</v>
      </c>
      <c r="R8" s="9">
        <f t="shared" si="1"/>
        <v>12</v>
      </c>
      <c r="S8" s="21">
        <f t="shared" si="2"/>
        <v>12.75</v>
      </c>
    </row>
    <row r="9" spans="1:19" x14ac:dyDescent="0.25">
      <c r="A9" s="20">
        <v>8</v>
      </c>
      <c r="B9" s="6" t="s">
        <v>11</v>
      </c>
      <c r="C9" s="9">
        <v>4</v>
      </c>
      <c r="D9" s="9">
        <v>12</v>
      </c>
      <c r="E9" s="9">
        <v>8</v>
      </c>
      <c r="F9" s="9">
        <v>7</v>
      </c>
      <c r="G9" s="9">
        <v>24</v>
      </c>
      <c r="H9" s="9">
        <v>16</v>
      </c>
      <c r="I9" s="9">
        <v>10</v>
      </c>
      <c r="J9" s="9">
        <v>24</v>
      </c>
      <c r="K9" s="9">
        <v>5</v>
      </c>
      <c r="L9" s="9">
        <v>8</v>
      </c>
      <c r="M9" s="9">
        <v>5</v>
      </c>
      <c r="N9" s="9">
        <v>8</v>
      </c>
      <c r="O9" s="9">
        <v>10</v>
      </c>
      <c r="P9" s="9">
        <v>12</v>
      </c>
      <c r="Q9" s="13">
        <f t="shared" si="0"/>
        <v>153</v>
      </c>
      <c r="R9" s="9">
        <f t="shared" si="1"/>
        <v>14</v>
      </c>
      <c r="S9" s="21">
        <f t="shared" si="2"/>
        <v>10.928571428571429</v>
      </c>
    </row>
    <row r="10" spans="1:19" x14ac:dyDescent="0.25">
      <c r="A10" s="20">
        <v>9</v>
      </c>
      <c r="B10" s="4" t="s">
        <v>23</v>
      </c>
      <c r="C10" s="8">
        <v>10</v>
      </c>
      <c r="D10" s="8">
        <v>10</v>
      </c>
      <c r="E10" s="8">
        <v>14</v>
      </c>
      <c r="F10" s="8">
        <v>5</v>
      </c>
      <c r="G10" s="8">
        <v>30</v>
      </c>
      <c r="H10" s="8">
        <v>30</v>
      </c>
      <c r="I10" s="8">
        <v>2</v>
      </c>
      <c r="J10" s="8">
        <v>16</v>
      </c>
      <c r="K10" s="8">
        <v>2</v>
      </c>
      <c r="L10" s="8">
        <v>2</v>
      </c>
      <c r="M10" s="8">
        <v>4</v>
      </c>
      <c r="N10" s="8">
        <v>5</v>
      </c>
      <c r="O10" s="8">
        <v>12</v>
      </c>
      <c r="P10" s="8">
        <v>4</v>
      </c>
      <c r="Q10" s="13">
        <f t="shared" si="0"/>
        <v>146</v>
      </c>
      <c r="R10" s="9">
        <f t="shared" si="1"/>
        <v>14</v>
      </c>
      <c r="S10" s="21">
        <f t="shared" si="2"/>
        <v>10.428571428571429</v>
      </c>
    </row>
    <row r="11" spans="1:19" x14ac:dyDescent="0.25">
      <c r="A11" s="20">
        <v>10</v>
      </c>
      <c r="B11" s="6" t="s">
        <v>59</v>
      </c>
      <c r="C11" s="9">
        <v>14</v>
      </c>
      <c r="D11" s="9">
        <v>6</v>
      </c>
      <c r="E11" s="9">
        <v>10</v>
      </c>
      <c r="F11" s="9">
        <v>10</v>
      </c>
      <c r="G11" s="9">
        <v>20</v>
      </c>
      <c r="H11" s="9">
        <v>8</v>
      </c>
      <c r="I11" s="9">
        <v>14</v>
      </c>
      <c r="J11" s="9">
        <v>8</v>
      </c>
      <c r="K11" s="9">
        <v>8</v>
      </c>
      <c r="L11" s="9">
        <v>1</v>
      </c>
      <c r="M11" s="9">
        <v>9</v>
      </c>
      <c r="N11" s="9">
        <v>12</v>
      </c>
      <c r="O11" s="9">
        <v>24</v>
      </c>
      <c r="P11" s="9"/>
      <c r="Q11" s="13">
        <f t="shared" si="0"/>
        <v>144</v>
      </c>
      <c r="R11" s="9">
        <f t="shared" si="1"/>
        <v>13</v>
      </c>
      <c r="S11" s="21">
        <f t="shared" si="2"/>
        <v>11.076923076923077</v>
      </c>
    </row>
    <row r="12" spans="1:19" x14ac:dyDescent="0.25">
      <c r="A12" s="22">
        <v>11</v>
      </c>
      <c r="B12" s="10" t="s">
        <v>69</v>
      </c>
      <c r="C12" s="7">
        <v>3</v>
      </c>
      <c r="D12" s="7">
        <v>5</v>
      </c>
      <c r="E12" s="7">
        <v>4</v>
      </c>
      <c r="F12" s="7">
        <v>10</v>
      </c>
      <c r="G12" s="7">
        <v>20</v>
      </c>
      <c r="H12" s="7">
        <v>28</v>
      </c>
      <c r="I12" s="7">
        <v>8</v>
      </c>
      <c r="J12" s="7"/>
      <c r="K12" s="7">
        <v>4</v>
      </c>
      <c r="L12" s="7">
        <v>8</v>
      </c>
      <c r="M12" s="7">
        <v>9</v>
      </c>
      <c r="N12" s="7">
        <v>3</v>
      </c>
      <c r="O12" s="7">
        <v>28</v>
      </c>
      <c r="P12" s="7">
        <v>10</v>
      </c>
      <c r="Q12" s="13">
        <f t="shared" si="0"/>
        <v>140</v>
      </c>
      <c r="R12" s="7">
        <f t="shared" si="1"/>
        <v>13</v>
      </c>
      <c r="S12" s="23">
        <f t="shared" si="2"/>
        <v>10.76923076923077</v>
      </c>
    </row>
    <row r="13" spans="1:19" x14ac:dyDescent="0.25">
      <c r="A13" s="22">
        <v>12</v>
      </c>
      <c r="B13" s="11" t="s">
        <v>29</v>
      </c>
      <c r="C13" s="7">
        <v>5</v>
      </c>
      <c r="D13" s="7">
        <v>8</v>
      </c>
      <c r="E13" s="7">
        <v>1</v>
      </c>
      <c r="F13" s="7">
        <v>7</v>
      </c>
      <c r="G13" s="7">
        <v>10</v>
      </c>
      <c r="H13" s="7">
        <v>20</v>
      </c>
      <c r="I13" s="7">
        <v>3</v>
      </c>
      <c r="J13" s="7">
        <v>24</v>
      </c>
      <c r="K13" s="7">
        <v>12</v>
      </c>
      <c r="L13" s="7">
        <v>12</v>
      </c>
      <c r="M13" s="7">
        <v>7</v>
      </c>
      <c r="N13" s="7">
        <v>5</v>
      </c>
      <c r="O13" s="7">
        <v>12</v>
      </c>
      <c r="P13" s="7">
        <v>12</v>
      </c>
      <c r="Q13" s="32">
        <f t="shared" si="0"/>
        <v>138</v>
      </c>
      <c r="R13" s="7">
        <f t="shared" si="1"/>
        <v>14</v>
      </c>
      <c r="S13" s="23">
        <f t="shared" si="2"/>
        <v>9.8571428571428577</v>
      </c>
    </row>
    <row r="14" spans="1:19" x14ac:dyDescent="0.25">
      <c r="A14" s="22">
        <v>13</v>
      </c>
      <c r="B14" s="10" t="s">
        <v>37</v>
      </c>
      <c r="C14" s="7"/>
      <c r="D14" s="7"/>
      <c r="E14" s="7"/>
      <c r="F14" s="7">
        <v>8</v>
      </c>
      <c r="G14" s="7">
        <v>24</v>
      </c>
      <c r="H14" s="7">
        <v>30</v>
      </c>
      <c r="I14" s="7">
        <v>14</v>
      </c>
      <c r="J14" s="7">
        <v>2</v>
      </c>
      <c r="K14" s="7">
        <v>10</v>
      </c>
      <c r="L14" s="7">
        <v>12</v>
      </c>
      <c r="M14" s="7">
        <v>12</v>
      </c>
      <c r="N14" s="7"/>
      <c r="O14" s="7">
        <v>6</v>
      </c>
      <c r="P14" s="7">
        <v>14</v>
      </c>
      <c r="Q14" s="32">
        <f t="shared" si="0"/>
        <v>132</v>
      </c>
      <c r="R14" s="7">
        <f t="shared" si="1"/>
        <v>10</v>
      </c>
      <c r="S14" s="23">
        <f t="shared" si="2"/>
        <v>13.2</v>
      </c>
    </row>
    <row r="15" spans="1:19" x14ac:dyDescent="0.25">
      <c r="A15" s="22">
        <v>14</v>
      </c>
      <c r="B15" s="10" t="s">
        <v>66</v>
      </c>
      <c r="C15" s="7">
        <v>5</v>
      </c>
      <c r="D15" s="7"/>
      <c r="E15" s="7"/>
      <c r="F15" s="7">
        <v>12</v>
      </c>
      <c r="G15" s="7"/>
      <c r="H15" s="7">
        <v>28</v>
      </c>
      <c r="I15" s="7">
        <v>4</v>
      </c>
      <c r="J15" s="7">
        <v>28</v>
      </c>
      <c r="K15" s="7">
        <v>8</v>
      </c>
      <c r="L15" s="7">
        <v>5</v>
      </c>
      <c r="M15" s="7">
        <v>12</v>
      </c>
      <c r="N15" s="7">
        <v>4</v>
      </c>
      <c r="O15" s="7">
        <v>16</v>
      </c>
      <c r="P15" s="7">
        <v>6</v>
      </c>
      <c r="Q15" s="13">
        <f t="shared" si="0"/>
        <v>128</v>
      </c>
      <c r="R15" s="7">
        <f t="shared" si="1"/>
        <v>11</v>
      </c>
      <c r="S15" s="23">
        <f t="shared" si="2"/>
        <v>11.636363636363637</v>
      </c>
    </row>
    <row r="16" spans="1:19" x14ac:dyDescent="0.25">
      <c r="A16" s="22">
        <v>15</v>
      </c>
      <c r="B16" s="10" t="s">
        <v>35</v>
      </c>
      <c r="C16" s="7">
        <v>5</v>
      </c>
      <c r="D16" s="7">
        <v>2</v>
      </c>
      <c r="E16" s="7">
        <v>14</v>
      </c>
      <c r="F16" s="7">
        <v>6</v>
      </c>
      <c r="G16" s="7">
        <v>8</v>
      </c>
      <c r="H16" s="7">
        <v>24</v>
      </c>
      <c r="I16" s="7">
        <v>12</v>
      </c>
      <c r="J16" s="7">
        <v>20</v>
      </c>
      <c r="K16" s="7">
        <v>6</v>
      </c>
      <c r="L16" s="7">
        <v>2</v>
      </c>
      <c r="M16" s="7">
        <v>5</v>
      </c>
      <c r="N16" s="7">
        <v>6</v>
      </c>
      <c r="O16" s="7"/>
      <c r="P16" s="7">
        <v>10</v>
      </c>
      <c r="Q16" s="13">
        <f t="shared" si="0"/>
        <v>120</v>
      </c>
      <c r="R16" s="7">
        <f t="shared" si="1"/>
        <v>13</v>
      </c>
      <c r="S16" s="23">
        <f t="shared" si="2"/>
        <v>9.2307692307692299</v>
      </c>
    </row>
    <row r="17" spans="1:19" x14ac:dyDescent="0.25">
      <c r="A17" s="22">
        <v>16</v>
      </c>
      <c r="B17" s="11" t="s">
        <v>74</v>
      </c>
      <c r="C17" s="7">
        <v>2</v>
      </c>
      <c r="D17" s="7">
        <v>6</v>
      </c>
      <c r="E17" s="7">
        <v>12</v>
      </c>
      <c r="F17" s="7"/>
      <c r="G17" s="7">
        <v>7</v>
      </c>
      <c r="H17" s="7">
        <v>7</v>
      </c>
      <c r="I17" s="7">
        <v>14</v>
      </c>
      <c r="J17" s="7">
        <v>10</v>
      </c>
      <c r="K17" s="7">
        <v>10</v>
      </c>
      <c r="L17" s="7">
        <v>6</v>
      </c>
      <c r="M17" s="7">
        <v>14</v>
      </c>
      <c r="N17" s="7">
        <v>10</v>
      </c>
      <c r="O17" s="7">
        <v>12</v>
      </c>
      <c r="P17" s="7">
        <v>6</v>
      </c>
      <c r="Q17" s="13">
        <f t="shared" si="0"/>
        <v>116</v>
      </c>
      <c r="R17" s="7">
        <f t="shared" si="1"/>
        <v>13</v>
      </c>
      <c r="S17" s="23">
        <f t="shared" si="2"/>
        <v>8.9230769230769234</v>
      </c>
    </row>
    <row r="18" spans="1:19" x14ac:dyDescent="0.25">
      <c r="A18" s="22">
        <v>17</v>
      </c>
      <c r="B18" s="10" t="s">
        <v>9</v>
      </c>
      <c r="C18" s="7">
        <v>8</v>
      </c>
      <c r="D18" s="7">
        <v>2</v>
      </c>
      <c r="E18" s="7">
        <v>5</v>
      </c>
      <c r="F18" s="7">
        <v>14</v>
      </c>
      <c r="G18" s="7">
        <v>12</v>
      </c>
      <c r="H18" s="7">
        <v>10</v>
      </c>
      <c r="I18" s="7">
        <v>6</v>
      </c>
      <c r="J18" s="7">
        <v>8</v>
      </c>
      <c r="K18" s="7">
        <v>7</v>
      </c>
      <c r="L18" s="7">
        <v>7</v>
      </c>
      <c r="M18" s="7"/>
      <c r="N18" s="7">
        <v>3</v>
      </c>
      <c r="O18" s="7">
        <v>20</v>
      </c>
      <c r="P18" s="7">
        <v>14</v>
      </c>
      <c r="Q18" s="13">
        <f t="shared" si="0"/>
        <v>116</v>
      </c>
      <c r="R18" s="7">
        <f t="shared" si="1"/>
        <v>13</v>
      </c>
      <c r="S18" s="23">
        <f t="shared" si="2"/>
        <v>8.9230769230769234</v>
      </c>
    </row>
    <row r="19" spans="1:19" x14ac:dyDescent="0.25">
      <c r="A19" s="22">
        <v>18</v>
      </c>
      <c r="B19" s="10" t="s">
        <v>58</v>
      </c>
      <c r="C19" s="7">
        <v>14</v>
      </c>
      <c r="D19" s="7">
        <v>5</v>
      </c>
      <c r="E19" s="7">
        <v>10</v>
      </c>
      <c r="F19" s="7">
        <v>8</v>
      </c>
      <c r="G19" s="7">
        <v>20</v>
      </c>
      <c r="H19" s="7">
        <v>6</v>
      </c>
      <c r="I19" s="7">
        <v>14</v>
      </c>
      <c r="J19" s="7"/>
      <c r="K19" s="7">
        <v>4</v>
      </c>
      <c r="L19" s="7"/>
      <c r="M19" s="7">
        <v>3</v>
      </c>
      <c r="N19" s="7">
        <v>10</v>
      </c>
      <c r="O19" s="7">
        <v>12</v>
      </c>
      <c r="P19" s="7">
        <v>8</v>
      </c>
      <c r="Q19" s="13">
        <f t="shared" si="0"/>
        <v>114</v>
      </c>
      <c r="R19" s="7">
        <f t="shared" si="1"/>
        <v>12</v>
      </c>
      <c r="S19" s="23">
        <f t="shared" si="2"/>
        <v>9.5</v>
      </c>
    </row>
    <row r="20" spans="1:19" x14ac:dyDescent="0.25">
      <c r="A20" s="22">
        <v>19</v>
      </c>
      <c r="B20" s="12" t="s">
        <v>12</v>
      </c>
      <c r="C20" s="7">
        <v>12</v>
      </c>
      <c r="D20" s="7">
        <v>5</v>
      </c>
      <c r="E20" s="7">
        <v>4</v>
      </c>
      <c r="F20" s="7">
        <v>8</v>
      </c>
      <c r="G20" s="7">
        <v>28</v>
      </c>
      <c r="H20" s="7">
        <v>6</v>
      </c>
      <c r="I20" s="7">
        <v>6</v>
      </c>
      <c r="J20" s="7">
        <v>5</v>
      </c>
      <c r="K20" s="7">
        <v>14</v>
      </c>
      <c r="L20" s="7">
        <v>9</v>
      </c>
      <c r="M20" s="7">
        <v>10</v>
      </c>
      <c r="N20" s="7"/>
      <c r="O20" s="7"/>
      <c r="P20" s="7">
        <v>6</v>
      </c>
      <c r="Q20" s="13">
        <f t="shared" si="0"/>
        <v>113</v>
      </c>
      <c r="R20" s="7">
        <f t="shared" si="1"/>
        <v>12</v>
      </c>
      <c r="S20" s="23">
        <f t="shared" si="2"/>
        <v>9.4166666666666661</v>
      </c>
    </row>
    <row r="21" spans="1:19" x14ac:dyDescent="0.25">
      <c r="A21" s="22">
        <v>20</v>
      </c>
      <c r="B21" s="10" t="s">
        <v>70</v>
      </c>
      <c r="C21" s="7">
        <v>1</v>
      </c>
      <c r="D21" s="7">
        <v>8</v>
      </c>
      <c r="E21" s="7">
        <v>6</v>
      </c>
      <c r="F21" s="7">
        <v>2</v>
      </c>
      <c r="G21" s="7">
        <v>10</v>
      </c>
      <c r="H21" s="7">
        <v>28</v>
      </c>
      <c r="I21" s="7">
        <v>5</v>
      </c>
      <c r="J21" s="7"/>
      <c r="K21" s="7">
        <v>14</v>
      </c>
      <c r="L21" s="7">
        <v>7</v>
      </c>
      <c r="M21" s="7">
        <v>14</v>
      </c>
      <c r="N21" s="7"/>
      <c r="O21" s="7">
        <v>8</v>
      </c>
      <c r="P21" s="7">
        <v>10</v>
      </c>
      <c r="Q21" s="13">
        <f t="shared" si="0"/>
        <v>113</v>
      </c>
      <c r="R21" s="7">
        <f t="shared" si="1"/>
        <v>12</v>
      </c>
      <c r="S21" s="23">
        <f t="shared" si="2"/>
        <v>9.4166666666666661</v>
      </c>
    </row>
    <row r="22" spans="1:19" ht="13.5" customHeight="1" x14ac:dyDescent="0.25">
      <c r="A22" s="22">
        <v>21</v>
      </c>
      <c r="B22" s="10" t="s">
        <v>82</v>
      </c>
      <c r="C22" s="7"/>
      <c r="D22" s="7">
        <v>3</v>
      </c>
      <c r="E22" s="7">
        <v>14</v>
      </c>
      <c r="F22" s="7">
        <v>7</v>
      </c>
      <c r="G22" s="7">
        <v>30</v>
      </c>
      <c r="H22" s="7">
        <v>10</v>
      </c>
      <c r="I22" s="7">
        <v>4</v>
      </c>
      <c r="J22" s="7"/>
      <c r="K22" s="7"/>
      <c r="L22" s="7">
        <v>14</v>
      </c>
      <c r="M22" s="7">
        <v>5</v>
      </c>
      <c r="N22" s="7">
        <v>12</v>
      </c>
      <c r="O22" s="7"/>
      <c r="P22" s="7">
        <v>12</v>
      </c>
      <c r="Q22" s="13">
        <f t="shared" si="0"/>
        <v>111</v>
      </c>
      <c r="R22" s="7">
        <f t="shared" si="1"/>
        <v>10</v>
      </c>
      <c r="S22" s="23">
        <f t="shared" si="2"/>
        <v>11.1</v>
      </c>
    </row>
    <row r="23" spans="1:19" x14ac:dyDescent="0.25">
      <c r="A23" s="22">
        <v>22</v>
      </c>
      <c r="B23" s="10" t="s">
        <v>21</v>
      </c>
      <c r="C23" s="7">
        <v>14</v>
      </c>
      <c r="D23" s="7">
        <v>2</v>
      </c>
      <c r="E23" s="7">
        <v>3</v>
      </c>
      <c r="F23" s="7">
        <v>5</v>
      </c>
      <c r="G23" s="7">
        <v>16</v>
      </c>
      <c r="H23" s="7">
        <v>6</v>
      </c>
      <c r="I23" s="7">
        <v>2</v>
      </c>
      <c r="J23" s="7">
        <v>20</v>
      </c>
      <c r="K23" s="7">
        <v>14</v>
      </c>
      <c r="L23" s="7">
        <v>1</v>
      </c>
      <c r="M23" s="7">
        <v>14</v>
      </c>
      <c r="N23" s="7">
        <v>5</v>
      </c>
      <c r="O23" s="7">
        <v>6</v>
      </c>
      <c r="P23" s="7"/>
      <c r="Q23" s="13">
        <f t="shared" si="0"/>
        <v>108</v>
      </c>
      <c r="R23" s="7">
        <f t="shared" si="1"/>
        <v>13</v>
      </c>
      <c r="S23" s="23">
        <f t="shared" si="2"/>
        <v>8.3076923076923084</v>
      </c>
    </row>
    <row r="24" spans="1:19" x14ac:dyDescent="0.25">
      <c r="A24" s="22">
        <v>23</v>
      </c>
      <c r="B24" s="10" t="s">
        <v>76</v>
      </c>
      <c r="C24" s="7">
        <v>4</v>
      </c>
      <c r="D24" s="7">
        <v>5</v>
      </c>
      <c r="E24" s="7">
        <v>6</v>
      </c>
      <c r="F24" s="7">
        <v>3</v>
      </c>
      <c r="G24" s="7">
        <v>24</v>
      </c>
      <c r="H24" s="7">
        <v>20</v>
      </c>
      <c r="I24" s="7">
        <v>4</v>
      </c>
      <c r="J24" s="7">
        <v>2</v>
      </c>
      <c r="K24" s="7"/>
      <c r="L24" s="7">
        <v>5</v>
      </c>
      <c r="M24" s="7"/>
      <c r="N24" s="7">
        <v>10</v>
      </c>
      <c r="O24" s="7">
        <v>24</v>
      </c>
      <c r="P24" s="7"/>
      <c r="Q24" s="13">
        <f t="shared" si="0"/>
        <v>107</v>
      </c>
      <c r="R24" s="7">
        <f t="shared" si="1"/>
        <v>11</v>
      </c>
      <c r="S24" s="23">
        <f t="shared" si="2"/>
        <v>9.7272727272727266</v>
      </c>
    </row>
    <row r="25" spans="1:19" x14ac:dyDescent="0.25">
      <c r="A25" s="22">
        <v>24</v>
      </c>
      <c r="B25" s="10" t="s">
        <v>20</v>
      </c>
      <c r="C25" s="7">
        <v>12</v>
      </c>
      <c r="D25" s="7">
        <v>6</v>
      </c>
      <c r="E25" s="7">
        <v>7</v>
      </c>
      <c r="F25" s="7"/>
      <c r="G25" s="7">
        <v>28</v>
      </c>
      <c r="H25" s="7"/>
      <c r="I25" s="7"/>
      <c r="J25" s="7">
        <v>24</v>
      </c>
      <c r="K25" s="7"/>
      <c r="L25" s="7"/>
      <c r="M25" s="7"/>
      <c r="N25" s="7"/>
      <c r="O25" s="7">
        <v>10</v>
      </c>
      <c r="P25" s="7">
        <v>12</v>
      </c>
      <c r="Q25" s="25">
        <f t="shared" si="0"/>
        <v>99</v>
      </c>
      <c r="R25" s="7">
        <f t="shared" si="1"/>
        <v>7</v>
      </c>
      <c r="S25" s="23">
        <f t="shared" si="2"/>
        <v>14.142857142857142</v>
      </c>
    </row>
    <row r="26" spans="1:19" x14ac:dyDescent="0.25">
      <c r="A26" s="22">
        <v>25</v>
      </c>
      <c r="B26" s="12" t="s">
        <v>89</v>
      </c>
      <c r="C26" s="7"/>
      <c r="D26" s="7"/>
      <c r="E26" s="7"/>
      <c r="F26" s="7">
        <v>14</v>
      </c>
      <c r="G26" s="7">
        <v>28</v>
      </c>
      <c r="H26" s="7"/>
      <c r="I26" s="7">
        <v>10</v>
      </c>
      <c r="J26" s="7">
        <v>16</v>
      </c>
      <c r="K26" s="7">
        <v>12</v>
      </c>
      <c r="L26" s="7">
        <v>1</v>
      </c>
      <c r="M26" s="7">
        <v>8</v>
      </c>
      <c r="N26" s="7">
        <v>8</v>
      </c>
      <c r="O26" s="7"/>
      <c r="P26" s="7"/>
      <c r="Q26" s="13">
        <f t="shared" si="0"/>
        <v>97</v>
      </c>
      <c r="R26" s="7">
        <v>6</v>
      </c>
      <c r="S26" s="23">
        <f t="shared" si="2"/>
        <v>16.166666666666668</v>
      </c>
    </row>
    <row r="27" spans="1:19" x14ac:dyDescent="0.25">
      <c r="A27" s="22">
        <v>26</v>
      </c>
      <c r="B27" s="10" t="s">
        <v>38</v>
      </c>
      <c r="C27" s="7"/>
      <c r="D27" s="7">
        <v>14</v>
      </c>
      <c r="E27" s="7">
        <v>3</v>
      </c>
      <c r="F27" s="7">
        <v>4</v>
      </c>
      <c r="G27" s="7">
        <v>24</v>
      </c>
      <c r="H27" s="7"/>
      <c r="I27" s="7"/>
      <c r="J27" s="7">
        <v>12</v>
      </c>
      <c r="K27" s="7">
        <v>12</v>
      </c>
      <c r="L27" s="7"/>
      <c r="M27" s="7">
        <v>8</v>
      </c>
      <c r="N27" s="7">
        <v>7</v>
      </c>
      <c r="O27" s="7">
        <v>12</v>
      </c>
      <c r="P27" s="7"/>
      <c r="Q27" s="13">
        <f t="shared" si="0"/>
        <v>96</v>
      </c>
      <c r="R27" s="7">
        <f t="shared" ref="R27:R49" si="3">COUNT(C27:P27)</f>
        <v>9</v>
      </c>
      <c r="S27" s="23">
        <f t="shared" si="2"/>
        <v>10.666666666666666</v>
      </c>
    </row>
    <row r="28" spans="1:19" x14ac:dyDescent="0.25">
      <c r="A28" s="22">
        <v>27</v>
      </c>
      <c r="B28" s="10" t="s">
        <v>18</v>
      </c>
      <c r="C28" s="7">
        <v>6</v>
      </c>
      <c r="D28" s="7">
        <v>1</v>
      </c>
      <c r="E28" s="7">
        <v>1</v>
      </c>
      <c r="F28" s="7">
        <v>8</v>
      </c>
      <c r="G28" s="7">
        <v>10</v>
      </c>
      <c r="H28" s="7">
        <v>12</v>
      </c>
      <c r="I28" s="7">
        <v>7</v>
      </c>
      <c r="J28" s="7">
        <v>28</v>
      </c>
      <c r="K28" s="7">
        <v>5</v>
      </c>
      <c r="L28" s="7">
        <v>1</v>
      </c>
      <c r="M28" s="7"/>
      <c r="N28" s="7">
        <v>4</v>
      </c>
      <c r="O28" s="7">
        <v>10</v>
      </c>
      <c r="P28" s="7"/>
      <c r="Q28" s="13">
        <f t="shared" si="0"/>
        <v>93</v>
      </c>
      <c r="R28" s="7">
        <f t="shared" si="3"/>
        <v>12</v>
      </c>
      <c r="S28" s="23">
        <f t="shared" si="2"/>
        <v>7.75</v>
      </c>
    </row>
    <row r="29" spans="1:19" x14ac:dyDescent="0.25">
      <c r="A29" s="22">
        <v>28</v>
      </c>
      <c r="B29" s="11" t="s">
        <v>14</v>
      </c>
      <c r="C29" s="7"/>
      <c r="D29" s="7"/>
      <c r="E29" s="7"/>
      <c r="F29" s="7">
        <v>12</v>
      </c>
      <c r="G29" s="7">
        <v>12</v>
      </c>
      <c r="H29" s="7">
        <v>24</v>
      </c>
      <c r="I29" s="7">
        <v>3</v>
      </c>
      <c r="J29" s="7">
        <v>10</v>
      </c>
      <c r="K29" s="7">
        <v>6</v>
      </c>
      <c r="L29" s="7">
        <v>10</v>
      </c>
      <c r="M29" s="7">
        <v>7</v>
      </c>
      <c r="N29" s="7">
        <v>8</v>
      </c>
      <c r="O29" s="7"/>
      <c r="P29" s="7"/>
      <c r="Q29" s="13">
        <f t="shared" si="0"/>
        <v>92</v>
      </c>
      <c r="R29" s="7">
        <f t="shared" si="3"/>
        <v>9</v>
      </c>
      <c r="S29" s="23">
        <f t="shared" si="2"/>
        <v>10.222222222222221</v>
      </c>
    </row>
    <row r="30" spans="1:19" x14ac:dyDescent="0.25">
      <c r="A30" s="22">
        <v>29</v>
      </c>
      <c r="B30" s="11" t="s">
        <v>57</v>
      </c>
      <c r="C30" s="7">
        <v>4</v>
      </c>
      <c r="D30" s="7">
        <v>10</v>
      </c>
      <c r="E30" s="7">
        <v>7</v>
      </c>
      <c r="F30" s="7">
        <v>7</v>
      </c>
      <c r="G30" s="7">
        <v>20</v>
      </c>
      <c r="H30" s="7"/>
      <c r="I30" s="7"/>
      <c r="J30" s="7"/>
      <c r="K30" s="7"/>
      <c r="L30" s="7">
        <v>12</v>
      </c>
      <c r="M30" s="7"/>
      <c r="N30" s="7">
        <v>4</v>
      </c>
      <c r="O30" s="7">
        <v>28</v>
      </c>
      <c r="P30" s="7"/>
      <c r="Q30" s="13">
        <f t="shared" si="0"/>
        <v>92</v>
      </c>
      <c r="R30" s="7">
        <f t="shared" si="3"/>
        <v>8</v>
      </c>
      <c r="S30" s="23">
        <f t="shared" si="2"/>
        <v>11.5</v>
      </c>
    </row>
    <row r="31" spans="1:19" x14ac:dyDescent="0.25">
      <c r="A31" s="22">
        <v>30</v>
      </c>
      <c r="B31" s="10" t="s">
        <v>78</v>
      </c>
      <c r="C31" s="7">
        <v>10</v>
      </c>
      <c r="D31" s="7">
        <v>8</v>
      </c>
      <c r="E31" s="7">
        <v>3</v>
      </c>
      <c r="F31" s="7"/>
      <c r="G31" s="7">
        <v>28</v>
      </c>
      <c r="H31" s="7">
        <v>8</v>
      </c>
      <c r="I31" s="7">
        <v>2</v>
      </c>
      <c r="J31" s="7">
        <v>8</v>
      </c>
      <c r="K31" s="7"/>
      <c r="L31" s="7">
        <v>9</v>
      </c>
      <c r="M31" s="7">
        <v>5</v>
      </c>
      <c r="N31" s="7">
        <v>7</v>
      </c>
      <c r="O31" s="7">
        <v>2</v>
      </c>
      <c r="P31" s="7">
        <v>2</v>
      </c>
      <c r="Q31" s="25">
        <f t="shared" si="0"/>
        <v>92</v>
      </c>
      <c r="R31" s="7">
        <f t="shared" si="3"/>
        <v>12</v>
      </c>
      <c r="S31" s="23">
        <f t="shared" si="2"/>
        <v>7.666666666666667</v>
      </c>
    </row>
    <row r="32" spans="1:19" x14ac:dyDescent="0.25">
      <c r="A32" s="22">
        <v>31</v>
      </c>
      <c r="B32" s="12" t="s">
        <v>19</v>
      </c>
      <c r="C32" s="7"/>
      <c r="D32" s="7"/>
      <c r="E32" s="7"/>
      <c r="F32" s="7"/>
      <c r="G32" s="7">
        <v>12</v>
      </c>
      <c r="H32" s="7">
        <v>20</v>
      </c>
      <c r="I32" s="7">
        <v>2</v>
      </c>
      <c r="J32" s="7">
        <v>24</v>
      </c>
      <c r="K32" s="7"/>
      <c r="L32" s="7"/>
      <c r="M32" s="7">
        <v>6</v>
      </c>
      <c r="N32" s="7">
        <v>8</v>
      </c>
      <c r="O32" s="7">
        <v>16</v>
      </c>
      <c r="P32" s="7"/>
      <c r="Q32" s="13">
        <f t="shared" si="0"/>
        <v>88</v>
      </c>
      <c r="R32" s="7">
        <f t="shared" si="3"/>
        <v>7</v>
      </c>
      <c r="S32" s="23">
        <f t="shared" si="2"/>
        <v>12.571428571428571</v>
      </c>
    </row>
    <row r="33" spans="1:19" x14ac:dyDescent="0.25">
      <c r="A33" s="22">
        <v>32</v>
      </c>
      <c r="B33" s="12" t="s">
        <v>48</v>
      </c>
      <c r="C33" s="7">
        <v>10</v>
      </c>
      <c r="D33" s="7"/>
      <c r="E33" s="7"/>
      <c r="F33" s="7">
        <v>10</v>
      </c>
      <c r="G33" s="7">
        <v>20</v>
      </c>
      <c r="H33" s="7"/>
      <c r="I33" s="7">
        <v>7</v>
      </c>
      <c r="J33" s="7"/>
      <c r="K33" s="7">
        <v>10</v>
      </c>
      <c r="L33" s="7"/>
      <c r="M33" s="7">
        <v>14</v>
      </c>
      <c r="N33" s="7"/>
      <c r="O33" s="7">
        <v>16</v>
      </c>
      <c r="P33" s="7"/>
      <c r="Q33" s="13">
        <f t="shared" si="0"/>
        <v>87</v>
      </c>
      <c r="R33" s="7">
        <f t="shared" si="3"/>
        <v>7</v>
      </c>
      <c r="S33" s="23">
        <f t="shared" si="2"/>
        <v>12.428571428571429</v>
      </c>
    </row>
    <row r="34" spans="1:19" x14ac:dyDescent="0.25">
      <c r="A34" s="22">
        <v>33</v>
      </c>
      <c r="B34" s="10" t="s">
        <v>45</v>
      </c>
      <c r="C34" s="7">
        <v>1</v>
      </c>
      <c r="D34" s="7">
        <v>1</v>
      </c>
      <c r="E34" s="7">
        <v>1</v>
      </c>
      <c r="F34" s="7">
        <v>1</v>
      </c>
      <c r="G34" s="7">
        <v>12</v>
      </c>
      <c r="H34" s="7">
        <v>10</v>
      </c>
      <c r="I34" s="7">
        <v>3</v>
      </c>
      <c r="J34" s="7">
        <v>16</v>
      </c>
      <c r="K34" s="7">
        <v>3</v>
      </c>
      <c r="L34" s="7">
        <v>14</v>
      </c>
      <c r="M34" s="7"/>
      <c r="N34" s="7">
        <v>3</v>
      </c>
      <c r="O34" s="7">
        <v>8</v>
      </c>
      <c r="P34" s="7"/>
      <c r="Q34" s="13">
        <f t="shared" ref="Q34:Q65" si="4">SUM(C34:P34)</f>
        <v>73</v>
      </c>
      <c r="R34" s="7">
        <f t="shared" si="3"/>
        <v>12</v>
      </c>
      <c r="S34" s="23">
        <f t="shared" ref="S34:S53" si="5">SUM(C34:P34)/R34</f>
        <v>6.083333333333333</v>
      </c>
    </row>
    <row r="35" spans="1:19" x14ac:dyDescent="0.25">
      <c r="A35" s="22">
        <v>34</v>
      </c>
      <c r="B35" s="10" t="s">
        <v>8</v>
      </c>
      <c r="C35" s="7">
        <v>2</v>
      </c>
      <c r="D35" s="7">
        <v>4</v>
      </c>
      <c r="E35" s="7">
        <v>2</v>
      </c>
      <c r="F35" s="7">
        <v>3</v>
      </c>
      <c r="G35" s="7">
        <v>24</v>
      </c>
      <c r="H35" s="7">
        <v>7</v>
      </c>
      <c r="I35" s="7">
        <v>8</v>
      </c>
      <c r="J35" s="7"/>
      <c r="K35" s="7"/>
      <c r="L35" s="7"/>
      <c r="M35" s="7"/>
      <c r="N35" s="7">
        <v>14</v>
      </c>
      <c r="O35" s="7">
        <v>6</v>
      </c>
      <c r="P35" s="7"/>
      <c r="Q35" s="13">
        <f t="shared" si="4"/>
        <v>70</v>
      </c>
      <c r="R35" s="7">
        <f t="shared" si="3"/>
        <v>9</v>
      </c>
      <c r="S35" s="23">
        <f t="shared" si="5"/>
        <v>7.7777777777777777</v>
      </c>
    </row>
    <row r="36" spans="1:19" x14ac:dyDescent="0.25">
      <c r="A36" s="22">
        <v>35</v>
      </c>
      <c r="B36" s="10" t="s">
        <v>67</v>
      </c>
      <c r="C36" s="7">
        <v>3</v>
      </c>
      <c r="D36" s="7"/>
      <c r="E36" s="7">
        <v>1</v>
      </c>
      <c r="F36" s="7">
        <v>5</v>
      </c>
      <c r="G36" s="7"/>
      <c r="H36" s="7"/>
      <c r="I36" s="7">
        <v>8</v>
      </c>
      <c r="J36" s="7">
        <v>10</v>
      </c>
      <c r="K36" s="7">
        <v>12</v>
      </c>
      <c r="L36" s="7">
        <v>6</v>
      </c>
      <c r="M36" s="7">
        <v>10</v>
      </c>
      <c r="N36" s="7">
        <v>12</v>
      </c>
      <c r="O36" s="7"/>
      <c r="P36" s="7"/>
      <c r="Q36" s="13">
        <f t="shared" si="4"/>
        <v>67</v>
      </c>
      <c r="R36" s="7">
        <f t="shared" si="3"/>
        <v>9</v>
      </c>
      <c r="S36" s="23">
        <f t="shared" si="5"/>
        <v>7.4444444444444446</v>
      </c>
    </row>
    <row r="37" spans="1:19" x14ac:dyDescent="0.25">
      <c r="A37" s="22">
        <v>36</v>
      </c>
      <c r="B37" s="10" t="s">
        <v>30</v>
      </c>
      <c r="C37" s="7"/>
      <c r="D37" s="7"/>
      <c r="E37" s="7">
        <v>8</v>
      </c>
      <c r="F37" s="7">
        <v>4</v>
      </c>
      <c r="G37" s="7">
        <v>8</v>
      </c>
      <c r="H37" s="7">
        <v>7</v>
      </c>
      <c r="I37" s="7"/>
      <c r="J37" s="7">
        <v>12</v>
      </c>
      <c r="K37" s="7">
        <v>8</v>
      </c>
      <c r="L37" s="7"/>
      <c r="M37" s="7">
        <v>12</v>
      </c>
      <c r="N37" s="7">
        <v>6</v>
      </c>
      <c r="O37" s="7"/>
      <c r="P37" s="7"/>
      <c r="Q37" s="13">
        <f t="shared" si="4"/>
        <v>65</v>
      </c>
      <c r="R37" s="7">
        <f t="shared" si="3"/>
        <v>8</v>
      </c>
      <c r="S37" s="23">
        <f t="shared" si="5"/>
        <v>8.125</v>
      </c>
    </row>
    <row r="38" spans="1:19" x14ac:dyDescent="0.25">
      <c r="A38" s="22">
        <v>37</v>
      </c>
      <c r="B38" s="11" t="s">
        <v>50</v>
      </c>
      <c r="C38" s="7"/>
      <c r="D38" s="7">
        <v>3</v>
      </c>
      <c r="E38" s="7">
        <v>5</v>
      </c>
      <c r="F38" s="7"/>
      <c r="G38" s="7">
        <v>28</v>
      </c>
      <c r="H38" s="7">
        <v>12</v>
      </c>
      <c r="I38" s="7"/>
      <c r="J38" s="7">
        <v>12</v>
      </c>
      <c r="K38" s="7"/>
      <c r="L38" s="7"/>
      <c r="M38" s="7"/>
      <c r="N38" s="7"/>
      <c r="O38" s="7"/>
      <c r="P38" s="7"/>
      <c r="Q38" s="13">
        <f t="shared" si="4"/>
        <v>60</v>
      </c>
      <c r="R38" s="7">
        <f t="shared" si="3"/>
        <v>5</v>
      </c>
      <c r="S38" s="23">
        <f t="shared" si="5"/>
        <v>12</v>
      </c>
    </row>
    <row r="39" spans="1:19" x14ac:dyDescent="0.25">
      <c r="A39" s="22">
        <v>38</v>
      </c>
      <c r="B39" s="10" t="s">
        <v>31</v>
      </c>
      <c r="C39" s="7">
        <v>5</v>
      </c>
      <c r="D39" s="7">
        <v>12</v>
      </c>
      <c r="E39" s="7">
        <v>8</v>
      </c>
      <c r="F39" s="7">
        <v>4</v>
      </c>
      <c r="G39" s="7">
        <v>16</v>
      </c>
      <c r="H39" s="7"/>
      <c r="I39" s="7">
        <v>7</v>
      </c>
      <c r="J39" s="7"/>
      <c r="K39" s="7"/>
      <c r="L39" s="7"/>
      <c r="M39" s="7"/>
      <c r="N39" s="7">
        <v>4</v>
      </c>
      <c r="O39" s="7"/>
      <c r="P39" s="7">
        <v>4</v>
      </c>
      <c r="Q39" s="13">
        <f t="shared" si="4"/>
        <v>60</v>
      </c>
      <c r="R39" s="7">
        <f t="shared" si="3"/>
        <v>8</v>
      </c>
      <c r="S39" s="23">
        <f t="shared" si="5"/>
        <v>7.5</v>
      </c>
    </row>
    <row r="40" spans="1:19" x14ac:dyDescent="0.25">
      <c r="A40" s="22">
        <v>39</v>
      </c>
      <c r="B40" s="10" t="s">
        <v>36</v>
      </c>
      <c r="C40" s="7">
        <v>7</v>
      </c>
      <c r="D40" s="7">
        <v>3</v>
      </c>
      <c r="E40" s="7">
        <v>3</v>
      </c>
      <c r="F40" s="7">
        <v>2</v>
      </c>
      <c r="G40" s="7">
        <v>8</v>
      </c>
      <c r="H40" s="7"/>
      <c r="I40" s="7"/>
      <c r="J40" s="7"/>
      <c r="K40" s="7">
        <v>7</v>
      </c>
      <c r="L40" s="7">
        <v>8</v>
      </c>
      <c r="M40" s="7"/>
      <c r="N40" s="7"/>
      <c r="O40" s="7">
        <v>20</v>
      </c>
      <c r="P40" s="7"/>
      <c r="Q40" s="13">
        <f t="shared" si="4"/>
        <v>58</v>
      </c>
      <c r="R40" s="7">
        <f t="shared" si="3"/>
        <v>8</v>
      </c>
      <c r="S40" s="23">
        <f t="shared" si="5"/>
        <v>7.25</v>
      </c>
    </row>
    <row r="41" spans="1:19" x14ac:dyDescent="0.25">
      <c r="A41" s="22">
        <v>40</v>
      </c>
      <c r="B41" s="10" t="s">
        <v>24</v>
      </c>
      <c r="C41" s="7"/>
      <c r="D41" s="7">
        <v>4</v>
      </c>
      <c r="E41" s="7">
        <v>6</v>
      </c>
      <c r="F41" s="7">
        <v>7</v>
      </c>
      <c r="G41" s="7">
        <v>24</v>
      </c>
      <c r="H41" s="7">
        <v>16</v>
      </c>
      <c r="I41" s="7"/>
      <c r="J41" s="7"/>
      <c r="K41" s="7"/>
      <c r="L41" s="7"/>
      <c r="M41" s="7"/>
      <c r="N41" s="7"/>
      <c r="O41" s="7"/>
      <c r="P41" s="7"/>
      <c r="Q41" s="13">
        <f t="shared" si="4"/>
        <v>57</v>
      </c>
      <c r="R41" s="7">
        <f t="shared" si="3"/>
        <v>5</v>
      </c>
      <c r="S41" s="23">
        <f t="shared" si="5"/>
        <v>11.4</v>
      </c>
    </row>
    <row r="42" spans="1:19" x14ac:dyDescent="0.25">
      <c r="A42" s="22">
        <v>41</v>
      </c>
      <c r="B42" s="10" t="s">
        <v>84</v>
      </c>
      <c r="C42" s="7"/>
      <c r="D42" s="7">
        <v>12</v>
      </c>
      <c r="E42" s="7">
        <v>7</v>
      </c>
      <c r="F42" s="7">
        <v>3</v>
      </c>
      <c r="G42" s="7"/>
      <c r="H42" s="7">
        <v>12</v>
      </c>
      <c r="I42" s="7">
        <v>5</v>
      </c>
      <c r="J42" s="7"/>
      <c r="K42" s="7">
        <v>3</v>
      </c>
      <c r="L42" s="7">
        <v>3</v>
      </c>
      <c r="M42" s="7"/>
      <c r="N42" s="7">
        <v>12</v>
      </c>
      <c r="O42" s="7"/>
      <c r="P42" s="7"/>
      <c r="Q42" s="13">
        <f t="shared" si="4"/>
        <v>57</v>
      </c>
      <c r="R42" s="7">
        <f t="shared" si="3"/>
        <v>8</v>
      </c>
      <c r="S42" s="23">
        <f t="shared" si="5"/>
        <v>7.125</v>
      </c>
    </row>
    <row r="43" spans="1:19" x14ac:dyDescent="0.25">
      <c r="A43" s="22">
        <v>42</v>
      </c>
      <c r="B43" s="10" t="s">
        <v>85</v>
      </c>
      <c r="C43" s="7"/>
      <c r="D43" s="7">
        <v>4</v>
      </c>
      <c r="E43" s="7">
        <v>10</v>
      </c>
      <c r="F43" s="7">
        <v>3</v>
      </c>
      <c r="G43" s="7">
        <v>10</v>
      </c>
      <c r="H43" s="7">
        <v>12</v>
      </c>
      <c r="I43" s="7"/>
      <c r="J43" s="7">
        <v>7</v>
      </c>
      <c r="K43" s="7"/>
      <c r="L43" s="7">
        <v>4</v>
      </c>
      <c r="M43" s="7"/>
      <c r="N43" s="7"/>
      <c r="O43" s="7"/>
      <c r="P43" s="7">
        <v>6</v>
      </c>
      <c r="Q43" s="13">
        <f t="shared" si="4"/>
        <v>56</v>
      </c>
      <c r="R43" s="7">
        <f t="shared" si="3"/>
        <v>8</v>
      </c>
      <c r="S43" s="23">
        <f t="shared" si="5"/>
        <v>7</v>
      </c>
    </row>
    <row r="44" spans="1:19" x14ac:dyDescent="0.25">
      <c r="A44" s="22">
        <v>43</v>
      </c>
      <c r="B44" s="12" t="s">
        <v>10</v>
      </c>
      <c r="C44" s="7">
        <v>7</v>
      </c>
      <c r="D44" s="7">
        <v>10</v>
      </c>
      <c r="E44" s="7">
        <v>14</v>
      </c>
      <c r="F44" s="7">
        <v>5</v>
      </c>
      <c r="G44" s="7">
        <v>10</v>
      </c>
      <c r="H44" s="7">
        <v>7</v>
      </c>
      <c r="I44" s="7"/>
      <c r="J44" s="7"/>
      <c r="K44" s="7"/>
      <c r="L44" s="7"/>
      <c r="M44" s="7"/>
      <c r="N44" s="7"/>
      <c r="O44" s="7"/>
      <c r="P44" s="7"/>
      <c r="Q44" s="13">
        <f t="shared" si="4"/>
        <v>53</v>
      </c>
      <c r="R44" s="7">
        <f t="shared" si="3"/>
        <v>6</v>
      </c>
      <c r="S44" s="23">
        <f t="shared" si="5"/>
        <v>8.8333333333333339</v>
      </c>
    </row>
    <row r="45" spans="1:19" x14ac:dyDescent="0.25">
      <c r="A45" s="22">
        <v>44</v>
      </c>
      <c r="B45" s="10" t="s">
        <v>61</v>
      </c>
      <c r="C45" s="7">
        <v>10</v>
      </c>
      <c r="D45" s="7"/>
      <c r="E45" s="7">
        <v>12</v>
      </c>
      <c r="F45" s="7">
        <v>6</v>
      </c>
      <c r="G45" s="7"/>
      <c r="H45" s="7"/>
      <c r="I45" s="7"/>
      <c r="J45" s="7">
        <v>16</v>
      </c>
      <c r="K45" s="7"/>
      <c r="L45" s="7"/>
      <c r="M45" s="7">
        <v>9</v>
      </c>
      <c r="N45" s="7"/>
      <c r="O45" s="7"/>
      <c r="P45" s="7"/>
      <c r="Q45" s="13">
        <f t="shared" si="4"/>
        <v>53</v>
      </c>
      <c r="R45" s="7">
        <f t="shared" si="3"/>
        <v>5</v>
      </c>
      <c r="S45" s="23">
        <f t="shared" si="5"/>
        <v>10.6</v>
      </c>
    </row>
    <row r="46" spans="1:19" x14ac:dyDescent="0.25">
      <c r="A46" s="22">
        <v>45</v>
      </c>
      <c r="B46" s="10" t="s">
        <v>13</v>
      </c>
      <c r="C46" s="7"/>
      <c r="D46" s="7"/>
      <c r="E46" s="7"/>
      <c r="F46" s="7"/>
      <c r="G46" s="7"/>
      <c r="H46" s="7">
        <v>16</v>
      </c>
      <c r="I46" s="7">
        <v>10</v>
      </c>
      <c r="J46" s="7">
        <v>14</v>
      </c>
      <c r="K46" s="7"/>
      <c r="L46" s="7">
        <v>7</v>
      </c>
      <c r="M46" s="7"/>
      <c r="N46" s="7">
        <v>6</v>
      </c>
      <c r="O46" s="7"/>
      <c r="P46" s="7"/>
      <c r="Q46" s="13">
        <f t="shared" si="4"/>
        <v>53</v>
      </c>
      <c r="R46" s="7">
        <f t="shared" si="3"/>
        <v>5</v>
      </c>
      <c r="S46" s="23">
        <f t="shared" si="5"/>
        <v>10.6</v>
      </c>
    </row>
    <row r="47" spans="1:19" x14ac:dyDescent="0.25">
      <c r="A47" s="22">
        <v>46</v>
      </c>
      <c r="B47" s="10" t="s">
        <v>47</v>
      </c>
      <c r="C47" s="7">
        <v>8</v>
      </c>
      <c r="D47" s="7"/>
      <c r="E47" s="7"/>
      <c r="F47" s="7"/>
      <c r="G47" s="7"/>
      <c r="H47" s="7"/>
      <c r="I47" s="7">
        <v>3</v>
      </c>
      <c r="J47" s="7">
        <v>6</v>
      </c>
      <c r="K47" s="7">
        <v>6</v>
      </c>
      <c r="L47" s="7">
        <v>10</v>
      </c>
      <c r="M47" s="7">
        <v>9</v>
      </c>
      <c r="N47" s="7">
        <v>5</v>
      </c>
      <c r="O47" s="7"/>
      <c r="P47" s="7">
        <v>4</v>
      </c>
      <c r="Q47" s="13">
        <f t="shared" si="4"/>
        <v>51</v>
      </c>
      <c r="R47" s="7">
        <f t="shared" si="3"/>
        <v>8</v>
      </c>
      <c r="S47" s="23">
        <f t="shared" si="5"/>
        <v>6.375</v>
      </c>
    </row>
    <row r="48" spans="1:19" x14ac:dyDescent="0.25">
      <c r="A48" s="22">
        <v>47</v>
      </c>
      <c r="B48" s="10" t="s">
        <v>6</v>
      </c>
      <c r="C48" s="7">
        <v>6</v>
      </c>
      <c r="D48" s="7">
        <v>14</v>
      </c>
      <c r="E48" s="7">
        <v>10</v>
      </c>
      <c r="F48" s="7">
        <v>2</v>
      </c>
      <c r="G48" s="7">
        <v>8</v>
      </c>
      <c r="H48" s="7">
        <v>8</v>
      </c>
      <c r="I48" s="7"/>
      <c r="J48" s="7"/>
      <c r="K48" s="7"/>
      <c r="L48" s="7"/>
      <c r="M48" s="7"/>
      <c r="N48" s="7"/>
      <c r="O48" s="7"/>
      <c r="P48" s="7"/>
      <c r="Q48" s="13">
        <f t="shared" si="4"/>
        <v>48</v>
      </c>
      <c r="R48" s="7">
        <f t="shared" si="3"/>
        <v>6</v>
      </c>
      <c r="S48" s="23">
        <f t="shared" si="5"/>
        <v>8</v>
      </c>
    </row>
    <row r="49" spans="1:19" x14ac:dyDescent="0.25">
      <c r="A49" s="22">
        <v>48</v>
      </c>
      <c r="B49" s="10" t="s">
        <v>43</v>
      </c>
      <c r="C49" s="7">
        <v>6</v>
      </c>
      <c r="D49" s="7">
        <v>4</v>
      </c>
      <c r="E49" s="7">
        <v>5</v>
      </c>
      <c r="F49" s="7">
        <v>8</v>
      </c>
      <c r="G49" s="7"/>
      <c r="H49" s="7"/>
      <c r="I49" s="7">
        <v>1</v>
      </c>
      <c r="J49" s="7"/>
      <c r="K49" s="7"/>
      <c r="L49" s="7"/>
      <c r="M49" s="7"/>
      <c r="N49" s="7"/>
      <c r="O49" s="7">
        <v>20</v>
      </c>
      <c r="P49" s="7">
        <v>2</v>
      </c>
      <c r="Q49" s="13">
        <f t="shared" si="4"/>
        <v>46</v>
      </c>
      <c r="R49" s="7">
        <f t="shared" si="3"/>
        <v>7</v>
      </c>
      <c r="S49" s="23">
        <f t="shared" si="5"/>
        <v>6.5714285714285712</v>
      </c>
    </row>
    <row r="50" spans="1:19" x14ac:dyDescent="0.25">
      <c r="A50" s="22">
        <v>49</v>
      </c>
      <c r="B50" s="12" t="s">
        <v>88</v>
      </c>
      <c r="C50" s="7"/>
      <c r="D50" s="7"/>
      <c r="E50" s="7"/>
      <c r="F50" s="7">
        <v>10</v>
      </c>
      <c r="G50" s="7">
        <v>10</v>
      </c>
      <c r="H50" s="7"/>
      <c r="I50" s="7">
        <v>4</v>
      </c>
      <c r="J50" s="7"/>
      <c r="K50" s="7"/>
      <c r="L50" s="7"/>
      <c r="M50" s="7">
        <v>4</v>
      </c>
      <c r="N50" s="7"/>
      <c r="O50" s="7">
        <v>14</v>
      </c>
      <c r="P50" s="7"/>
      <c r="Q50" s="13">
        <f t="shared" si="4"/>
        <v>42</v>
      </c>
      <c r="R50" s="7">
        <v>3</v>
      </c>
      <c r="S50" s="23">
        <f t="shared" si="5"/>
        <v>14</v>
      </c>
    </row>
    <row r="51" spans="1:19" x14ac:dyDescent="0.25">
      <c r="A51" s="22">
        <v>50</v>
      </c>
      <c r="B51" s="10" t="s">
        <v>62</v>
      </c>
      <c r="C51" s="7">
        <v>8</v>
      </c>
      <c r="D51" s="7">
        <v>8</v>
      </c>
      <c r="E51" s="7">
        <v>5</v>
      </c>
      <c r="F51" s="7">
        <v>1</v>
      </c>
      <c r="G51" s="7">
        <v>12</v>
      </c>
      <c r="H51" s="7"/>
      <c r="I51" s="7">
        <v>1</v>
      </c>
      <c r="J51" s="7"/>
      <c r="K51" s="7">
        <v>5</v>
      </c>
      <c r="L51" s="7"/>
      <c r="M51" s="7"/>
      <c r="N51" s="7"/>
      <c r="O51" s="7"/>
      <c r="P51" s="7"/>
      <c r="Q51" s="13">
        <f t="shared" si="4"/>
        <v>40</v>
      </c>
      <c r="R51" s="7">
        <f>COUNT(C51:P51)</f>
        <v>7</v>
      </c>
      <c r="S51" s="23">
        <f t="shared" si="5"/>
        <v>5.7142857142857144</v>
      </c>
    </row>
    <row r="52" spans="1:19" x14ac:dyDescent="0.25">
      <c r="A52" s="22">
        <v>51</v>
      </c>
      <c r="B52" s="10" t="s">
        <v>40</v>
      </c>
      <c r="C52" s="7">
        <v>7</v>
      </c>
      <c r="D52" s="7">
        <v>14</v>
      </c>
      <c r="E52" s="7">
        <v>8</v>
      </c>
      <c r="F52" s="7"/>
      <c r="G52" s="7"/>
      <c r="H52" s="7">
        <v>6</v>
      </c>
      <c r="I52" s="7"/>
      <c r="J52" s="7"/>
      <c r="K52" s="7"/>
      <c r="L52" s="7"/>
      <c r="M52" s="7">
        <v>3</v>
      </c>
      <c r="N52" s="7"/>
      <c r="O52" s="7"/>
      <c r="P52" s="7"/>
      <c r="Q52" s="13">
        <f t="shared" si="4"/>
        <v>38</v>
      </c>
      <c r="R52" s="7">
        <f>COUNT(C52:P52)</f>
        <v>5</v>
      </c>
      <c r="S52" s="23">
        <f t="shared" si="5"/>
        <v>7.6</v>
      </c>
    </row>
    <row r="53" spans="1:19" x14ac:dyDescent="0.25">
      <c r="A53" s="22">
        <v>52</v>
      </c>
      <c r="B53" s="12" t="s">
        <v>86</v>
      </c>
      <c r="C53" s="7"/>
      <c r="D53" s="7"/>
      <c r="E53" s="7"/>
      <c r="F53" s="7">
        <v>6</v>
      </c>
      <c r="G53" s="7"/>
      <c r="H53" s="7">
        <v>10</v>
      </c>
      <c r="I53" s="7">
        <v>10</v>
      </c>
      <c r="J53" s="7">
        <v>10</v>
      </c>
      <c r="K53" s="7"/>
      <c r="L53" s="7"/>
      <c r="M53" s="7"/>
      <c r="N53" s="7"/>
      <c r="O53" s="7"/>
      <c r="P53" s="7"/>
      <c r="Q53" s="13">
        <f t="shared" si="4"/>
        <v>36</v>
      </c>
      <c r="R53" s="7">
        <f>COUNT(C53:P53)</f>
        <v>4</v>
      </c>
      <c r="S53" s="23">
        <f t="shared" si="5"/>
        <v>9</v>
      </c>
    </row>
    <row r="54" spans="1:19" x14ac:dyDescent="0.25">
      <c r="A54" s="22">
        <v>53</v>
      </c>
      <c r="B54" s="12" t="s">
        <v>51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>
        <v>28</v>
      </c>
      <c r="P54" s="7">
        <v>8</v>
      </c>
      <c r="Q54" s="13">
        <f t="shared" si="4"/>
        <v>36</v>
      </c>
      <c r="R54" s="7">
        <v>1</v>
      </c>
      <c r="S54" s="23">
        <v>0</v>
      </c>
    </row>
    <row r="55" spans="1:19" x14ac:dyDescent="0.25">
      <c r="A55" s="22">
        <v>54</v>
      </c>
      <c r="B55" s="12" t="s">
        <v>46</v>
      </c>
      <c r="C55" s="7"/>
      <c r="D55" s="7"/>
      <c r="E55" s="7"/>
      <c r="F55" s="7">
        <v>3</v>
      </c>
      <c r="G55" s="7">
        <v>28</v>
      </c>
      <c r="H55" s="7"/>
      <c r="I55" s="7"/>
      <c r="J55" s="7"/>
      <c r="K55" s="7">
        <v>3</v>
      </c>
      <c r="L55" s="7"/>
      <c r="M55" s="7"/>
      <c r="N55" s="7"/>
      <c r="O55" s="7"/>
      <c r="P55" s="7"/>
      <c r="Q55" s="13">
        <f t="shared" si="4"/>
        <v>34</v>
      </c>
      <c r="R55" s="7">
        <v>3</v>
      </c>
      <c r="S55" s="23">
        <f t="shared" ref="S55:S74" si="6">SUM(C55:P55)/R55</f>
        <v>11.333333333333334</v>
      </c>
    </row>
    <row r="56" spans="1:19" x14ac:dyDescent="0.25">
      <c r="A56" s="22">
        <v>55</v>
      </c>
      <c r="B56" s="12" t="s">
        <v>87</v>
      </c>
      <c r="C56" s="7"/>
      <c r="D56" s="7"/>
      <c r="E56" s="7"/>
      <c r="F56" s="7">
        <v>2</v>
      </c>
      <c r="G56" s="7"/>
      <c r="H56" s="7"/>
      <c r="I56" s="7">
        <v>5</v>
      </c>
      <c r="J56" s="7"/>
      <c r="K56" s="7">
        <v>2</v>
      </c>
      <c r="L56" s="7">
        <v>5</v>
      </c>
      <c r="M56" s="7"/>
      <c r="N56" s="7">
        <v>7</v>
      </c>
      <c r="O56" s="7">
        <v>4</v>
      </c>
      <c r="P56" s="7">
        <v>8</v>
      </c>
      <c r="Q56" s="13">
        <f t="shared" si="4"/>
        <v>33</v>
      </c>
      <c r="R56" s="7">
        <v>6</v>
      </c>
      <c r="S56" s="23">
        <f t="shared" si="6"/>
        <v>5.5</v>
      </c>
    </row>
    <row r="57" spans="1:19" x14ac:dyDescent="0.25">
      <c r="A57" s="22">
        <v>56</v>
      </c>
      <c r="B57" s="12" t="s">
        <v>25</v>
      </c>
      <c r="C57" s="7"/>
      <c r="D57" s="7"/>
      <c r="E57" s="7">
        <v>6</v>
      </c>
      <c r="F57" s="7">
        <v>12</v>
      </c>
      <c r="G57" s="7"/>
      <c r="H57" s="7"/>
      <c r="I57" s="7"/>
      <c r="J57" s="7">
        <v>7</v>
      </c>
      <c r="K57" s="7"/>
      <c r="L57" s="7">
        <v>3</v>
      </c>
      <c r="M57" s="7"/>
      <c r="N57" s="7"/>
      <c r="O57" s="7"/>
      <c r="P57" s="7"/>
      <c r="Q57" s="13">
        <f t="shared" si="4"/>
        <v>28</v>
      </c>
      <c r="R57" s="7">
        <f>COUNT(C57:P57)</f>
        <v>4</v>
      </c>
      <c r="S57" s="23">
        <f t="shared" si="6"/>
        <v>7</v>
      </c>
    </row>
    <row r="58" spans="1:19" x14ac:dyDescent="0.25">
      <c r="A58" s="22">
        <v>57</v>
      </c>
      <c r="B58" s="12" t="s">
        <v>27</v>
      </c>
      <c r="C58" s="7"/>
      <c r="D58" s="7"/>
      <c r="E58" s="7"/>
      <c r="F58" s="7">
        <v>5</v>
      </c>
      <c r="G58" s="7">
        <v>8</v>
      </c>
      <c r="H58" s="7"/>
      <c r="I58" s="7"/>
      <c r="J58" s="7"/>
      <c r="K58" s="7"/>
      <c r="L58" s="7"/>
      <c r="M58" s="7"/>
      <c r="N58" s="7">
        <v>14</v>
      </c>
      <c r="O58" s="7"/>
      <c r="P58" s="7"/>
      <c r="Q58" s="13">
        <f t="shared" si="4"/>
        <v>27</v>
      </c>
      <c r="R58" s="7">
        <v>3</v>
      </c>
      <c r="S58" s="23">
        <f t="shared" si="6"/>
        <v>9</v>
      </c>
    </row>
    <row r="59" spans="1:19" x14ac:dyDescent="0.25">
      <c r="A59" s="22">
        <v>58</v>
      </c>
      <c r="B59" s="10" t="s">
        <v>65</v>
      </c>
      <c r="C59" s="7">
        <v>6</v>
      </c>
      <c r="D59" s="7"/>
      <c r="E59" s="7"/>
      <c r="F59" s="7">
        <v>12</v>
      </c>
      <c r="G59" s="7">
        <v>7</v>
      </c>
      <c r="H59" s="7"/>
      <c r="I59" s="7"/>
      <c r="J59" s="7"/>
      <c r="K59" s="7"/>
      <c r="L59" s="7"/>
      <c r="M59" s="7"/>
      <c r="N59" s="7"/>
      <c r="O59" s="7"/>
      <c r="P59" s="7"/>
      <c r="Q59" s="13">
        <f t="shared" si="4"/>
        <v>25</v>
      </c>
      <c r="R59" s="7">
        <f>COUNT(C59:P59)</f>
        <v>3</v>
      </c>
      <c r="S59" s="23">
        <f t="shared" si="6"/>
        <v>8.3333333333333339</v>
      </c>
    </row>
    <row r="60" spans="1:19" x14ac:dyDescent="0.25">
      <c r="A60" s="22">
        <v>59</v>
      </c>
      <c r="B60" s="10" t="s">
        <v>63</v>
      </c>
      <c r="C60" s="7">
        <v>7</v>
      </c>
      <c r="D60" s="7"/>
      <c r="E60" s="7">
        <v>7</v>
      </c>
      <c r="F60" s="7">
        <v>4</v>
      </c>
      <c r="G60" s="7"/>
      <c r="H60" s="7"/>
      <c r="I60" s="7"/>
      <c r="J60" s="7"/>
      <c r="K60" s="7">
        <v>7</v>
      </c>
      <c r="L60" s="7"/>
      <c r="M60" s="7"/>
      <c r="N60" s="7"/>
      <c r="O60" s="7"/>
      <c r="P60" s="7"/>
      <c r="Q60" s="13">
        <f t="shared" si="4"/>
        <v>25</v>
      </c>
      <c r="R60" s="7">
        <f>COUNT(C60:P60)</f>
        <v>4</v>
      </c>
      <c r="S60" s="23">
        <f t="shared" si="6"/>
        <v>6.25</v>
      </c>
    </row>
    <row r="61" spans="1:19" x14ac:dyDescent="0.25">
      <c r="A61" s="22">
        <v>60</v>
      </c>
      <c r="B61" s="12" t="s">
        <v>90</v>
      </c>
      <c r="C61" s="7"/>
      <c r="D61" s="7"/>
      <c r="E61" s="7"/>
      <c r="F61" s="7">
        <v>6</v>
      </c>
      <c r="G61" s="7">
        <v>6</v>
      </c>
      <c r="H61" s="7"/>
      <c r="I61" s="7">
        <v>12</v>
      </c>
      <c r="J61" s="7"/>
      <c r="K61" s="7"/>
      <c r="L61" s="7"/>
      <c r="M61" s="7"/>
      <c r="N61" s="7"/>
      <c r="O61" s="7"/>
      <c r="P61" s="7"/>
      <c r="Q61" s="13">
        <f t="shared" si="4"/>
        <v>24</v>
      </c>
      <c r="R61" s="7">
        <v>3</v>
      </c>
      <c r="S61" s="23">
        <f t="shared" si="6"/>
        <v>8</v>
      </c>
    </row>
    <row r="62" spans="1:19" x14ac:dyDescent="0.25">
      <c r="A62" s="22">
        <v>61</v>
      </c>
      <c r="B62" s="12" t="s">
        <v>28</v>
      </c>
      <c r="C62" s="7"/>
      <c r="D62" s="7"/>
      <c r="E62" s="7"/>
      <c r="F62" s="7"/>
      <c r="G62" s="7">
        <v>20</v>
      </c>
      <c r="H62" s="7"/>
      <c r="I62" s="7"/>
      <c r="J62" s="7"/>
      <c r="K62" s="7"/>
      <c r="L62" s="7"/>
      <c r="M62" s="7"/>
      <c r="N62" s="7"/>
      <c r="O62" s="7"/>
      <c r="P62" s="7"/>
      <c r="Q62" s="13">
        <f t="shared" si="4"/>
        <v>20</v>
      </c>
      <c r="R62" s="7">
        <v>1</v>
      </c>
      <c r="S62" s="23">
        <f t="shared" si="6"/>
        <v>20</v>
      </c>
    </row>
    <row r="63" spans="1:19" x14ac:dyDescent="0.25">
      <c r="A63" s="22">
        <v>62</v>
      </c>
      <c r="B63" s="12" t="s">
        <v>49</v>
      </c>
      <c r="C63" s="7"/>
      <c r="D63" s="7"/>
      <c r="E63" s="7"/>
      <c r="F63" s="7"/>
      <c r="G63" s="7">
        <v>7</v>
      </c>
      <c r="H63" s="7"/>
      <c r="I63" s="7"/>
      <c r="J63" s="7"/>
      <c r="K63" s="7">
        <v>8</v>
      </c>
      <c r="L63" s="7"/>
      <c r="M63" s="7"/>
      <c r="N63" s="7"/>
      <c r="O63" s="7"/>
      <c r="P63" s="7"/>
      <c r="Q63" s="13">
        <f t="shared" si="4"/>
        <v>15</v>
      </c>
      <c r="R63" s="7">
        <v>2</v>
      </c>
      <c r="S63" s="23">
        <f t="shared" si="6"/>
        <v>7.5</v>
      </c>
    </row>
    <row r="64" spans="1:19" x14ac:dyDescent="0.25">
      <c r="A64" s="22">
        <v>63</v>
      </c>
      <c r="B64" s="12" t="s">
        <v>17</v>
      </c>
      <c r="C64" s="7"/>
      <c r="D64" s="7"/>
      <c r="E64" s="7"/>
      <c r="F64" s="7">
        <v>1</v>
      </c>
      <c r="G64" s="7"/>
      <c r="H64" s="7"/>
      <c r="I64" s="7">
        <v>6</v>
      </c>
      <c r="J64" s="7"/>
      <c r="K64" s="7"/>
      <c r="L64" s="7"/>
      <c r="M64" s="7">
        <v>6</v>
      </c>
      <c r="N64" s="7"/>
      <c r="O64" s="7"/>
      <c r="P64" s="7"/>
      <c r="Q64" s="13">
        <f t="shared" si="4"/>
        <v>13</v>
      </c>
      <c r="R64" s="7">
        <v>3</v>
      </c>
      <c r="S64" s="23">
        <f t="shared" si="6"/>
        <v>4.333333333333333</v>
      </c>
    </row>
    <row r="65" spans="1:19" x14ac:dyDescent="0.25">
      <c r="A65" s="22">
        <v>64</v>
      </c>
      <c r="B65" s="12" t="s">
        <v>44</v>
      </c>
      <c r="C65" s="7"/>
      <c r="D65" s="7"/>
      <c r="E65" s="7"/>
      <c r="F65" s="7">
        <v>2</v>
      </c>
      <c r="G65" s="7">
        <v>8</v>
      </c>
      <c r="H65" s="7"/>
      <c r="I65" s="7"/>
      <c r="J65" s="7"/>
      <c r="K65" s="7"/>
      <c r="L65" s="7"/>
      <c r="M65" s="7"/>
      <c r="N65" s="7"/>
      <c r="O65" s="7"/>
      <c r="P65" s="7"/>
      <c r="Q65" s="13">
        <f t="shared" si="4"/>
        <v>10</v>
      </c>
      <c r="R65" s="7">
        <v>2</v>
      </c>
      <c r="S65" s="23">
        <f t="shared" si="6"/>
        <v>5</v>
      </c>
    </row>
    <row r="66" spans="1:19" x14ac:dyDescent="0.25">
      <c r="A66" s="22">
        <v>65</v>
      </c>
      <c r="B66" s="10" t="s">
        <v>73</v>
      </c>
      <c r="C66" s="7"/>
      <c r="D66" s="7"/>
      <c r="E66" s="7"/>
      <c r="F66" s="7">
        <v>1</v>
      </c>
      <c r="G66" s="7">
        <v>6</v>
      </c>
      <c r="H66" s="7"/>
      <c r="I66" s="7"/>
      <c r="J66" s="7"/>
      <c r="K66" s="7"/>
      <c r="L66" s="7"/>
      <c r="M66" s="7"/>
      <c r="N66" s="7"/>
      <c r="O66" s="7"/>
      <c r="P66" s="7"/>
      <c r="Q66" s="13">
        <f t="shared" ref="Q66:Q70" si="7">SUM(C66:P66)</f>
        <v>7</v>
      </c>
      <c r="R66" s="7">
        <v>2</v>
      </c>
      <c r="S66" s="23">
        <f t="shared" si="6"/>
        <v>3.5</v>
      </c>
    </row>
    <row r="67" spans="1:19" x14ac:dyDescent="0.25">
      <c r="A67" s="22">
        <v>66</v>
      </c>
      <c r="B67" s="11" t="s">
        <v>16</v>
      </c>
      <c r="C67" s="7"/>
      <c r="D67" s="7"/>
      <c r="E67" s="7"/>
      <c r="F67" s="7"/>
      <c r="G67" s="7">
        <v>7</v>
      </c>
      <c r="H67" s="7"/>
      <c r="I67" s="7"/>
      <c r="J67" s="7"/>
      <c r="K67" s="7"/>
      <c r="L67" s="7"/>
      <c r="M67" s="7"/>
      <c r="N67" s="7"/>
      <c r="O67" s="7"/>
      <c r="P67" s="7"/>
      <c r="Q67" s="13">
        <f t="shared" si="7"/>
        <v>7</v>
      </c>
      <c r="R67" s="7">
        <v>1</v>
      </c>
      <c r="S67" s="23">
        <f t="shared" si="6"/>
        <v>7</v>
      </c>
    </row>
    <row r="68" spans="1:19" x14ac:dyDescent="0.25">
      <c r="A68" s="22">
        <v>67</v>
      </c>
      <c r="B68" s="10" t="s">
        <v>68</v>
      </c>
      <c r="C68" s="7">
        <v>3</v>
      </c>
      <c r="D68" s="7"/>
      <c r="E68" s="7"/>
      <c r="F68" s="7">
        <v>1</v>
      </c>
      <c r="G68" s="7"/>
      <c r="H68" s="7"/>
      <c r="I68" s="7"/>
      <c r="J68" s="7"/>
      <c r="K68" s="7">
        <v>2</v>
      </c>
      <c r="L68" s="7"/>
      <c r="M68" s="7"/>
      <c r="N68" s="7"/>
      <c r="O68" s="7"/>
      <c r="P68" s="7"/>
      <c r="Q68" s="13">
        <f t="shared" si="7"/>
        <v>6</v>
      </c>
      <c r="R68" s="7">
        <f>COUNT(C68:P68)</f>
        <v>3</v>
      </c>
      <c r="S68" s="23">
        <f t="shared" si="6"/>
        <v>2</v>
      </c>
    </row>
    <row r="69" spans="1:19" x14ac:dyDescent="0.25">
      <c r="A69" s="22">
        <v>68</v>
      </c>
      <c r="B69" s="10" t="s">
        <v>71</v>
      </c>
      <c r="C69" s="7">
        <v>1</v>
      </c>
      <c r="D69" s="7">
        <v>3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13">
        <f t="shared" si="7"/>
        <v>4</v>
      </c>
      <c r="R69" s="7">
        <f>COUNT(C69:P69)</f>
        <v>2</v>
      </c>
      <c r="S69" s="23">
        <f t="shared" si="6"/>
        <v>2</v>
      </c>
    </row>
    <row r="70" spans="1:19" x14ac:dyDescent="0.25">
      <c r="A70" s="22">
        <v>69</v>
      </c>
      <c r="B70" s="31" t="s">
        <v>75</v>
      </c>
      <c r="C70" s="14">
        <v>3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5">
        <f t="shared" si="7"/>
        <v>3</v>
      </c>
      <c r="R70" s="7">
        <f>COUNT(C70:P70)</f>
        <v>1</v>
      </c>
      <c r="S70" s="24">
        <f t="shared" si="6"/>
        <v>3</v>
      </c>
    </row>
    <row r="71" spans="1:19" x14ac:dyDescent="0.25">
      <c r="A71" s="22">
        <v>70</v>
      </c>
      <c r="B71" s="12" t="s">
        <v>92</v>
      </c>
      <c r="C71" s="7"/>
      <c r="D71" s="7"/>
      <c r="E71" s="7"/>
      <c r="F71" s="7"/>
      <c r="G71" s="7"/>
      <c r="H71" s="7"/>
      <c r="I71" s="7">
        <v>1</v>
      </c>
      <c r="J71" s="7">
        <v>2</v>
      </c>
      <c r="K71" s="7"/>
      <c r="L71" s="7"/>
      <c r="M71" s="7"/>
      <c r="N71" s="7"/>
      <c r="O71" s="7">
        <v>8</v>
      </c>
      <c r="P71" s="7"/>
      <c r="Q71" s="13">
        <v>3</v>
      </c>
      <c r="R71" s="7">
        <v>3</v>
      </c>
      <c r="S71" s="23">
        <f t="shared" si="6"/>
        <v>3.6666666666666665</v>
      </c>
    </row>
    <row r="72" spans="1:19" x14ac:dyDescent="0.25">
      <c r="A72" s="22">
        <v>71</v>
      </c>
      <c r="B72" s="12" t="s">
        <v>93</v>
      </c>
      <c r="C72" s="7"/>
      <c r="D72" s="7"/>
      <c r="E72" s="7"/>
      <c r="F72" s="7"/>
      <c r="G72" s="7"/>
      <c r="H72" s="7"/>
      <c r="I72" s="7"/>
      <c r="J72" s="7"/>
      <c r="K72" s="7"/>
      <c r="L72" s="7">
        <v>3</v>
      </c>
      <c r="M72" s="7"/>
      <c r="N72" s="7"/>
      <c r="O72" s="7"/>
      <c r="P72" s="7">
        <v>2</v>
      </c>
      <c r="Q72" s="13">
        <v>1</v>
      </c>
      <c r="R72" s="7">
        <f>COUNT(C72:P72)</f>
        <v>2</v>
      </c>
      <c r="S72" s="23">
        <f t="shared" si="6"/>
        <v>2.5</v>
      </c>
    </row>
    <row r="73" spans="1:19" x14ac:dyDescent="0.25">
      <c r="A73" s="22">
        <v>72</v>
      </c>
      <c r="B73" s="12" t="s">
        <v>94</v>
      </c>
      <c r="C73" s="7"/>
      <c r="D73" s="7"/>
      <c r="E73" s="7"/>
      <c r="F73" s="7"/>
      <c r="G73" s="7"/>
      <c r="H73" s="7"/>
      <c r="I73" s="7"/>
      <c r="J73" s="7"/>
      <c r="K73" s="7"/>
      <c r="L73" s="7">
        <v>2</v>
      </c>
      <c r="M73" s="7"/>
      <c r="N73" s="7"/>
      <c r="O73" s="7"/>
      <c r="P73" s="7"/>
      <c r="Q73" s="13">
        <v>1</v>
      </c>
      <c r="R73" s="7">
        <f>COUNT(C73:P73)</f>
        <v>1</v>
      </c>
      <c r="S73" s="23">
        <f t="shared" si="6"/>
        <v>2</v>
      </c>
    </row>
    <row r="74" spans="1:19" x14ac:dyDescent="0.25">
      <c r="A74" s="22">
        <v>73</v>
      </c>
      <c r="B74" s="12" t="s">
        <v>42</v>
      </c>
      <c r="C74" s="7"/>
      <c r="D74" s="7"/>
      <c r="E74" s="7"/>
      <c r="F74" s="7"/>
      <c r="G74" s="7"/>
      <c r="H74" s="7"/>
      <c r="I74" s="7">
        <v>1</v>
      </c>
      <c r="J74" s="7"/>
      <c r="K74" s="7"/>
      <c r="L74" s="7"/>
      <c r="M74" s="7"/>
      <c r="N74" s="7"/>
      <c r="O74" s="7"/>
      <c r="P74" s="7"/>
      <c r="Q74" s="13">
        <f>SUM(C74:P74)</f>
        <v>1</v>
      </c>
      <c r="R74" s="7">
        <v>1</v>
      </c>
      <c r="S74" s="23">
        <f t="shared" si="6"/>
        <v>1</v>
      </c>
    </row>
    <row r="75" spans="1:19" x14ac:dyDescent="0.25">
      <c r="A75" s="22">
        <v>74</v>
      </c>
      <c r="B75" s="33" t="s">
        <v>39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5">
        <f>SUM(C75:P75)</f>
        <v>0</v>
      </c>
      <c r="R75" s="14">
        <v>0</v>
      </c>
      <c r="S75" s="24">
        <v>0</v>
      </c>
    </row>
    <row r="76" spans="1:19" x14ac:dyDescent="0.25">
      <c r="A76" s="22">
        <v>75</v>
      </c>
      <c r="B76" s="31" t="s">
        <v>72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3">
        <f>SUM(C76:P76)</f>
        <v>0</v>
      </c>
      <c r="R76" s="7">
        <v>0</v>
      </c>
      <c r="S76" s="23">
        <v>0</v>
      </c>
    </row>
    <row r="77" spans="1:19" x14ac:dyDescent="0.25">
      <c r="A77" s="22">
        <v>76</v>
      </c>
      <c r="B77" s="31" t="s">
        <v>81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3">
        <f>SUM(C77:P77)</f>
        <v>0</v>
      </c>
      <c r="R77" s="7">
        <v>0</v>
      </c>
      <c r="S77" s="23">
        <v>0</v>
      </c>
    </row>
    <row r="78" spans="1:19" ht="13.8" thickBot="1" x14ac:dyDescent="0.3">
      <c r="A78" s="22">
        <v>77</v>
      </c>
      <c r="B78" s="27" t="s">
        <v>26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9">
        <f>SUM(C78:P78)</f>
        <v>0</v>
      </c>
      <c r="R78" s="28">
        <v>0</v>
      </c>
      <c r="S78" s="30">
        <v>0</v>
      </c>
    </row>
    <row r="79" spans="1:19" ht="13.8" thickTop="1" x14ac:dyDescent="0.25"/>
  </sheetData>
  <sortState xmlns:xlrd2="http://schemas.microsoft.com/office/spreadsheetml/2017/richdata2" ref="A2:S78">
    <sortCondition descending="1" ref="Q2:Q78"/>
  </sortState>
  <pageMargins left="0.7" right="0.7" top="0.75" bottom="0.75" header="0.3" footer="0.3"/>
  <pageSetup scale="56" orientation="portrait" horizontalDpi="4294967293" r:id="rId1"/>
  <ignoredErrors>
    <ignoredError sqref="R72:S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2023</vt:lpstr>
      <vt:lpstr>2022</vt:lpstr>
      <vt:lpstr>2021</vt:lpstr>
      <vt:lpstr>'2021'!Print_Area</vt:lpstr>
      <vt:lpstr>'2022'!Print_Area</vt:lpstr>
      <vt:lpstr>'2023'!Print_Area</vt:lpstr>
      <vt:lpstr>'2021'!Print_Titles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Stotz</dc:creator>
  <cp:lastModifiedBy>Tom Patterson</cp:lastModifiedBy>
  <cp:lastPrinted>2023-03-07T19:01:56Z</cp:lastPrinted>
  <dcterms:created xsi:type="dcterms:W3CDTF">2005-03-25T10:54:01Z</dcterms:created>
  <dcterms:modified xsi:type="dcterms:W3CDTF">2023-05-23T14:33:30Z</dcterms:modified>
</cp:coreProperties>
</file>