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Mi unidad\RECURSOS\"/>
    </mc:Choice>
  </mc:AlternateContent>
  <bookViews>
    <workbookView xWindow="0" yWindow="0" windowWidth="15360" windowHeight="7755" activeTab="2"/>
  </bookViews>
  <sheets>
    <sheet name="1. INSTRUCCIONES" sheetId="3" r:id="rId1"/>
    <sheet name="2. FLUJO C. - DIC2023" sheetId="1" r:id="rId2"/>
    <sheet name="3. FLUJO CAJA 2024" sheetId="2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5" i="2" l="1"/>
  <c r="J26" i="2" s="1"/>
  <c r="I25" i="2"/>
  <c r="I26" i="2" s="1"/>
  <c r="H25" i="2"/>
  <c r="H26" i="2"/>
  <c r="F25" i="2"/>
  <c r="G25" i="2"/>
  <c r="F26" i="2"/>
  <c r="E25" i="2"/>
  <c r="E26" i="2" s="1"/>
  <c r="D25" i="2"/>
  <c r="D26" i="2" s="1"/>
  <c r="C28" i="2"/>
  <c r="C24" i="2"/>
  <c r="C21" i="2"/>
  <c r="C20" i="2"/>
  <c r="C19" i="2"/>
  <c r="C17" i="2"/>
  <c r="C16" i="2"/>
  <c r="C15" i="2"/>
  <c r="C14" i="2"/>
  <c r="C13" i="2"/>
  <c r="N40" i="2" l="1"/>
  <c r="M40" i="2"/>
  <c r="L40" i="2"/>
  <c r="K40" i="2"/>
  <c r="J40" i="2"/>
  <c r="I40" i="2"/>
  <c r="H40" i="2"/>
  <c r="F40" i="2"/>
  <c r="E40" i="2"/>
  <c r="D40" i="2"/>
  <c r="N18" i="2"/>
  <c r="N42" i="2" s="1"/>
  <c r="M18" i="2"/>
  <c r="L18" i="2"/>
  <c r="L42" i="2" s="1"/>
  <c r="C40" i="2"/>
  <c r="D13" i="2" s="1"/>
  <c r="D18" i="2" s="1"/>
  <c r="C18" i="2"/>
  <c r="C27" i="1"/>
  <c r="C18" i="1"/>
  <c r="D42" i="2" l="1"/>
  <c r="E13" i="2" s="1"/>
  <c r="E18" i="2" s="1"/>
  <c r="E42" i="2" s="1"/>
  <c r="F13" i="2" s="1"/>
  <c r="F18" i="2" s="1"/>
  <c r="F42" i="2" s="1"/>
  <c r="G13" i="2" s="1"/>
  <c r="M42" i="2"/>
  <c r="C42" i="2"/>
  <c r="C29" i="1"/>
  <c r="G18" i="2" l="1"/>
  <c r="G26" i="2" l="1"/>
  <c r="G40" i="2" s="1"/>
  <c r="G42" i="2" s="1"/>
  <c r="H13" i="2" s="1"/>
  <c r="H18" i="2" s="1"/>
  <c r="H42" i="2" s="1"/>
  <c r="I13" i="2" s="1"/>
  <c r="I18" i="2" s="1"/>
  <c r="I42" i="2" s="1"/>
  <c r="J13" i="2" s="1"/>
  <c r="J18" i="2" s="1"/>
  <c r="J42" i="2" s="1"/>
  <c r="K13" i="2" s="1"/>
  <c r="K18" i="2" s="1"/>
  <c r="K42" i="2" s="1"/>
</calcChain>
</file>

<file path=xl/sharedStrings.xml><?xml version="1.0" encoding="utf-8"?>
<sst xmlns="http://schemas.openxmlformats.org/spreadsheetml/2006/main" count="120" uniqueCount="100">
  <si>
    <t>CUENTAS</t>
  </si>
  <si>
    <t xml:space="preserve">SUB CUENTAS </t>
  </si>
  <si>
    <t>MONTO</t>
  </si>
  <si>
    <t>SALDO INICIAL</t>
  </si>
  <si>
    <t>INGRESOS</t>
  </si>
  <si>
    <t>VENTAS</t>
  </si>
  <si>
    <t>PRESTAMOS</t>
  </si>
  <si>
    <t>CxCOBRAR</t>
  </si>
  <si>
    <t>OTROS INGRESOS</t>
  </si>
  <si>
    <t>TOTAL INGRESOS</t>
  </si>
  <si>
    <t>EGRESOS</t>
  </si>
  <si>
    <t>COMPRAS</t>
  </si>
  <si>
    <t>GASTOS DE NOMINA</t>
  </si>
  <si>
    <t>GASTOS DE ARRENDAMIENTO</t>
  </si>
  <si>
    <t>PAGO DE SERVICIOS</t>
  </si>
  <si>
    <t>PAGO A PROVEEDORES</t>
  </si>
  <si>
    <t>TOTAL EGRESOS</t>
  </si>
  <si>
    <t xml:space="preserve">SALDO FINAL </t>
  </si>
  <si>
    <t>(INGRESOS - EGRESOS)</t>
  </si>
  <si>
    <t>GIRO CREDITO</t>
  </si>
  <si>
    <t>IMPUESTOS</t>
  </si>
  <si>
    <t>FLUJO DE CAJA OPERATIVO</t>
  </si>
  <si>
    <t>SALARIOS</t>
  </si>
  <si>
    <t xml:space="preserve">PRESTACIONES </t>
  </si>
  <si>
    <t>LIQUIDACIONES</t>
  </si>
  <si>
    <t>PRIMA/VACACIONES</t>
  </si>
  <si>
    <t>SERVICIOS</t>
  </si>
  <si>
    <t>ELECTRICIDAD</t>
  </si>
  <si>
    <t>CANTV</t>
  </si>
  <si>
    <t>INTERNET / WIFI</t>
  </si>
  <si>
    <t>LINEAS CORPORATIVAS</t>
  </si>
  <si>
    <t>IVA</t>
  </si>
  <si>
    <t>RETENCIONES ISLR</t>
  </si>
  <si>
    <t>PROTECCION DE PENSIONES</t>
  </si>
  <si>
    <t>GASTOS DE LOCAL</t>
  </si>
  <si>
    <t>CONDOMINIO / ARRENDAMIENTO</t>
  </si>
  <si>
    <t>IVSS</t>
  </si>
  <si>
    <t>BANAVIH</t>
  </si>
  <si>
    <t>INCES</t>
  </si>
  <si>
    <t>ALCALDIA</t>
  </si>
  <si>
    <t>BOMBEROS</t>
  </si>
  <si>
    <t>RENOVACION DE R.I.F. U OTRAS LICENCIAS</t>
  </si>
  <si>
    <t>CREDITOS / PRESTAMOS</t>
  </si>
  <si>
    <t>FINANCIAMIENTOS</t>
  </si>
  <si>
    <t>MES/AÑO</t>
  </si>
  <si>
    <t>AÑO</t>
  </si>
  <si>
    <t>MI EMPRESA EXITOSA, C.A.</t>
  </si>
  <si>
    <t>ENERO</t>
  </si>
  <si>
    <t>FEBRERO</t>
  </si>
  <si>
    <t>MARZO</t>
  </si>
  <si>
    <t>ABRIL</t>
  </si>
  <si>
    <t>MAYO</t>
  </si>
  <si>
    <t>JUNIO</t>
  </si>
  <si>
    <t>JULIO</t>
  </si>
  <si>
    <t>SEPTIEMBRE</t>
  </si>
  <si>
    <t>OCTUBRE</t>
  </si>
  <si>
    <t>NOVIEMBRE</t>
  </si>
  <si>
    <t>DICIEMBRE</t>
  </si>
  <si>
    <t>AGOSTO</t>
  </si>
  <si>
    <t>PARAFISCALES</t>
  </si>
  <si>
    <t>OTROS EGRESOS</t>
  </si>
  <si>
    <t>Instrucciones para Llenar la Plantilla de Flujo de Caja</t>
  </si>
  <si>
    <t>1. Información Inicial:</t>
  </si>
  <si>
    <t>Comienza por recopilar toda la información financiera del año anterior. Esto incluye ingresos, gastos y cualquier otro dato relevante que te ayude a proyectar el flujo de caja para el nuevo año.</t>
  </si>
  <si>
    <t>2. Ingreso de Datos:</t>
  </si>
  <si>
    <t>Saldo Inicial:</t>
  </si>
  <si>
    <t>Ingresa el saldo inicial de tu negocio en la primera celda correspondiente al mes de enero. Este es el monto con el que comienzas el año.</t>
  </si>
  <si>
    <t>3. Registro de Ingresos:</t>
  </si>
  <si>
    <t>Ubicación de Ingresos:</t>
  </si>
  <si>
    <t>En la sección de "INGRESOS", clasifica y registra todos los ingresos que esperas recibir mes a mes. Esto incluye:</t>
  </si>
  <si>
    <t>Ventas</t>
  </si>
  <si>
    <t>Préstamos</t>
  </si>
  <si>
    <t>Cobros</t>
  </si>
  <si>
    <t>Otros ingresos</t>
  </si>
  <si>
    <t>Mensualidad:</t>
  </si>
  <si>
    <t>Asegúrate de distribuir los ingresos de manera realista según las proyecciones de tu negocio para cada mes.</t>
  </si>
  <si>
    <t>4. Registro de Gastos:</t>
  </si>
  <si>
    <t>Ubicación de Gastos:</t>
  </si>
  <si>
    <t>En la sección de "GASTOS", clasifica y registra todos los gastos que anticipas mes a mes. Esto incluye:</t>
  </si>
  <si>
    <t>Compras</t>
  </si>
  <si>
    <t>Sueldos</t>
  </si>
  <si>
    <t>Gastos de operación</t>
  </si>
  <si>
    <t>Impuestos</t>
  </si>
  <si>
    <t>Otros gastos</t>
  </si>
  <si>
    <t>Distribuye los gastos de acuerdo a la realidad de tu negocio, considerando los pagos fijos y variables.</t>
  </si>
  <si>
    <t>5. Cálculo de Totales:</t>
  </si>
  <si>
    <t>Total de Ingresos y Gastos:</t>
  </si>
  <si>
    <t>Asegúrate de que los totales de ingresos y gastos se calculen automáticamente en la plantilla. Verifica que los montos sean correctos.</t>
  </si>
  <si>
    <t>6. Saldo Final:</t>
  </si>
  <si>
    <t>Cálculo del Saldo Final:</t>
  </si>
  <si>
    <t>El saldo final se calculará automáticamente restando los gastos totales de los ingresos totales. Este saldo te indicará si tu flujo de caja es positivo o negativo para cada mes.</t>
  </si>
  <si>
    <t>7. Revisión Mensual:</t>
  </si>
  <si>
    <t>Verifica Mensualmente:</t>
  </si>
  <si>
    <t>Revisa y ajusta los datos mensualmente para reflejar cualquier cambio en las proyecciones o en la realidad de tu negocio.</t>
  </si>
  <si>
    <t>8. Análisis:</t>
  </si>
  <si>
    <t>Análisis de Resultados:</t>
  </si>
  <si>
    <t>Al final del año, analiza el flujo de caja para identificar tendencias, áreas de mejora y oportunidades de crecimiento.</t>
  </si>
  <si>
    <t>Consejos Adicionales</t>
  </si>
  <si>
    <r>
      <t>Actualización Regular:</t>
    </r>
    <r>
      <rPr>
        <sz val="11"/>
        <color theme="1"/>
        <rFont val="Ruda"/>
      </rPr>
      <t> Mantén la plantilla actualizada mensualmente para tener un control efectivo de tus finanzas.</t>
    </r>
  </si>
  <si>
    <r>
      <t>Consulta a un Experto:</t>
    </r>
    <r>
      <rPr>
        <sz val="11"/>
        <color theme="1"/>
        <rFont val="Ruda"/>
      </rPr>
      <t> Si tienes dudas sobre cómo clasificar ciertos ingresos 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</si>
</sst>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$-540A]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Ruda"/>
    </font>
    <font>
      <b/>
      <sz val="11"/>
      <color theme="1"/>
      <name val="Ruda"/>
    </font>
    <font>
      <b/>
      <sz val="11"/>
      <color theme="0"/>
      <name val="Ruda"/>
    </font>
    <font>
      <b/>
      <sz val="11"/>
      <color theme="1"/>
      <name val="Ruda Black"/>
    </font>
    <font>
      <b/>
      <sz val="22"/>
      <color rgb="FF002060"/>
      <name val="Ruda Black"/>
    </font>
    <font>
      <sz val="9"/>
      <color theme="1"/>
      <name val="Ruda"/>
    </font>
    <font>
      <b/>
      <sz val="9"/>
      <color theme="1"/>
      <name val="Ruda Black"/>
    </font>
    <font>
      <b/>
      <sz val="9"/>
      <color theme="0"/>
      <name val="Ruda"/>
    </font>
    <font>
      <b/>
      <sz val="9"/>
      <color theme="1"/>
      <name val="Ruda"/>
    </font>
    <font>
      <b/>
      <sz val="11"/>
      <color rgb="FF002060"/>
      <name val="Ruda"/>
    </font>
    <font>
      <b/>
      <sz val="20"/>
      <color rgb="FF002060"/>
      <name val="Ruda Black"/>
    </font>
    <font>
      <b/>
      <sz val="14"/>
      <color rgb="FF002060"/>
      <name val="Ruda"/>
    </font>
    <font>
      <sz val="13.75"/>
      <color theme="1"/>
      <name val="Ruda"/>
    </font>
    <font>
      <sz val="11"/>
      <color theme="1"/>
      <name val="Ruda"/>
    </font>
    <font>
      <b/>
      <sz val="14"/>
      <color theme="0"/>
      <name val="Ruda Black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</fills>
  <borders count="6">
    <border>
      <left/>
      <right/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ck">
        <color rgb="FF0070C0"/>
      </top>
      <bottom style="thick">
        <color rgb="FF0070C0"/>
      </bottom>
      <diagonal/>
    </border>
    <border>
      <left/>
      <right/>
      <top style="thick">
        <color rgb="FF0070C0"/>
      </top>
      <bottom/>
      <diagonal/>
    </border>
    <border>
      <left/>
      <right/>
      <top/>
      <bottom style="thick">
        <color rgb="FF0070C0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3" borderId="0" xfId="0" applyFont="1" applyFill="1"/>
    <xf numFmtId="4" fontId="1" fillId="3" borderId="0" xfId="0" applyNumberFormat="1" applyFont="1" applyFill="1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1" fillId="0" borderId="0" xfId="0" applyNumberFormat="1" applyFont="1"/>
    <xf numFmtId="0" fontId="1" fillId="0" borderId="2" xfId="0" applyFont="1" applyBorder="1"/>
    <xf numFmtId="4" fontId="1" fillId="0" borderId="2" xfId="0" applyNumberFormat="1" applyFont="1" applyBorder="1"/>
    <xf numFmtId="4" fontId="2" fillId="0" borderId="0" xfId="0" applyNumberFormat="1" applyFont="1"/>
    <xf numFmtId="0" fontId="4" fillId="0" borderId="0" xfId="0" applyFont="1" applyAlignment="1">
      <alignment horizontal="center"/>
    </xf>
    <xf numFmtId="0" fontId="3" fillId="4" borderId="3" xfId="0" applyFont="1" applyFill="1" applyBorder="1" applyAlignment="1">
      <alignment horizontal="center"/>
    </xf>
    <xf numFmtId="4" fontId="3" fillId="4" borderId="3" xfId="0" applyNumberFormat="1" applyFont="1" applyFill="1" applyBorder="1" applyAlignment="1">
      <alignment horizontal="center"/>
    </xf>
    <xf numFmtId="4" fontId="3" fillId="4" borderId="3" xfId="0" applyNumberFormat="1" applyFont="1" applyFill="1" applyBorder="1"/>
    <xf numFmtId="0" fontId="6" fillId="3" borderId="0" xfId="0" applyFont="1" applyFill="1"/>
    <xf numFmtId="0" fontId="8" fillId="4" borderId="3" xfId="0" applyFont="1" applyFill="1" applyBorder="1" applyAlignment="1">
      <alignment horizontal="center"/>
    </xf>
    <xf numFmtId="0" fontId="6" fillId="0" borderId="0" xfId="0" applyFont="1"/>
    <xf numFmtId="0" fontId="6" fillId="0" borderId="0" xfId="0" applyFont="1" applyBorder="1"/>
    <xf numFmtId="0" fontId="8" fillId="4" borderId="3" xfId="0" applyFont="1" applyFill="1" applyBorder="1"/>
    <xf numFmtId="0" fontId="9" fillId="0" borderId="0" xfId="0" applyFont="1" applyFill="1"/>
    <xf numFmtId="0" fontId="6" fillId="2" borderId="0" xfId="0" applyFont="1" applyFill="1"/>
    <xf numFmtId="0" fontId="1" fillId="2" borderId="0" xfId="0" applyFont="1" applyFill="1"/>
    <xf numFmtId="49" fontId="10" fillId="2" borderId="0" xfId="0" applyNumberFormat="1" applyFont="1" applyFill="1" applyAlignment="1">
      <alignment horizontal="center"/>
    </xf>
    <xf numFmtId="4" fontId="1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4" fontId="2" fillId="0" borderId="1" xfId="0" applyNumberFormat="1" applyFont="1" applyBorder="1"/>
    <xf numFmtId="0" fontId="2" fillId="3" borderId="0" xfId="0" applyFont="1" applyFill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1" fillId="2" borderId="0" xfId="0" applyNumberFormat="1" applyFont="1" applyFill="1"/>
    <xf numFmtId="164" fontId="3" fillId="4" borderId="3" xfId="0" applyNumberFormat="1" applyFont="1" applyFill="1" applyBorder="1"/>
    <xf numFmtId="164" fontId="2" fillId="0" borderId="0" xfId="0" applyNumberFormat="1" applyFont="1" applyFill="1" applyBorder="1"/>
    <xf numFmtId="164" fontId="2" fillId="0" borderId="0" xfId="0" applyNumberFormat="1" applyFont="1" applyFill="1"/>
    <xf numFmtId="164" fontId="2" fillId="0" borderId="1" xfId="0" applyNumberFormat="1" applyFont="1" applyFill="1" applyBorder="1"/>
    <xf numFmtId="0" fontId="7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0" xfId="0" applyFont="1" applyFill="1" applyBorder="1"/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2" fillId="2" borderId="0" xfId="0" applyFont="1" applyFill="1" applyAlignment="1">
      <alignment horizontal="right" vertical="center"/>
    </xf>
    <xf numFmtId="0" fontId="15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 wrapText="1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normalizeH="0" baseline="0">
                <a:solidFill>
                  <a:srgbClr val="002060"/>
                </a:solidFill>
                <a:latin typeface="Ruda Black" panose="02000000000000000000" pitchFamily="2" charset="0"/>
                <a:ea typeface="+mj-ea"/>
                <a:cs typeface="+mj-cs"/>
              </a:defRPr>
            </a:pPr>
            <a:r>
              <a:rPr lang="en-US">
                <a:solidFill>
                  <a:srgbClr val="002060"/>
                </a:solidFill>
                <a:latin typeface="Ruda Black" panose="02000000000000000000" pitchFamily="2" charset="0"/>
              </a:rPr>
              <a:t>Ingresos</a:t>
            </a:r>
            <a:r>
              <a:rPr lang="en-US" baseline="0">
                <a:solidFill>
                  <a:srgbClr val="002060"/>
                </a:solidFill>
                <a:latin typeface="Ruda Black" panose="02000000000000000000" pitchFamily="2" charset="0"/>
              </a:rPr>
              <a:t> Netos </a:t>
            </a:r>
            <a:endParaRPr lang="en-US">
              <a:solidFill>
                <a:srgbClr val="002060"/>
              </a:solidFill>
              <a:latin typeface="Ruda Black" panose="02000000000000000000" pitchFamily="2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normalizeH="0" baseline="0">
              <a:solidFill>
                <a:srgbClr val="002060"/>
              </a:solidFill>
              <a:latin typeface="Ruda Black" panose="02000000000000000000" pitchFamily="2" charset="0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'3. FLUJO CAJA 2024'!$C$12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2024'!$C$13:$C$42</c15:sqref>
                  </c15:fullRef>
                </c:ext>
              </c:extLst>
              <c:f>'3. FLUJO CAJA 2024'!$C$42</c:f>
              <c:numCache>
                <c:formatCode>[$$-540A]#,##0.00</c:formatCode>
                <c:ptCount val="1"/>
                <c:pt idx="0">
                  <c:v>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1E-4BFD-ADA8-2F9EDCE29BFD}"/>
            </c:ext>
          </c:extLst>
        </c:ser>
        <c:ser>
          <c:idx val="2"/>
          <c:order val="2"/>
          <c:tx>
            <c:strRef>
              <c:f>'3. FLUJO CAJA 2024'!$D$12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2024'!$D$13:$D$42</c15:sqref>
                  </c15:fullRef>
                </c:ext>
              </c:extLst>
              <c:f>'3. FLUJO CAJA 2024'!$D$42</c:f>
              <c:numCache>
                <c:formatCode>[$$-540A]#,##0.00</c:formatCode>
                <c:ptCount val="1"/>
                <c:pt idx="0">
                  <c:v>3366.3999999999996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1E-4BFD-ADA8-2F9EDCE29BFD}"/>
            </c:ext>
          </c:extLst>
        </c:ser>
        <c:ser>
          <c:idx val="3"/>
          <c:order val="3"/>
          <c:tx>
            <c:strRef>
              <c:f>'3. FLUJO CAJA 2024'!$E$12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2024'!$E$13:$E$42</c15:sqref>
                  </c15:fullRef>
                </c:ext>
              </c:extLst>
              <c:f>'3. FLUJO CAJA 2024'!$E$42</c:f>
              <c:numCache>
                <c:formatCode>[$$-540A]#,##0.00</c:formatCode>
                <c:ptCount val="1"/>
                <c:pt idx="0">
                  <c:v>3462.3999999999996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1E-4BFD-ADA8-2F9EDCE29BFD}"/>
            </c:ext>
          </c:extLst>
        </c:ser>
        <c:ser>
          <c:idx val="4"/>
          <c:order val="4"/>
          <c:tx>
            <c:strRef>
              <c:f>'3. FLUJO CAJA 2024'!$F$12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2024'!$F$13:$F$42</c15:sqref>
                  </c15:fullRef>
                </c:ext>
              </c:extLst>
              <c:f>'3. FLUJO CAJA 2024'!$F$42</c:f>
              <c:numCache>
                <c:formatCode>[$$-540A]#,##0.00</c:formatCode>
                <c:ptCount val="1"/>
                <c:pt idx="0">
                  <c:v>1757.08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1E-4BFD-ADA8-2F9EDCE29BFD}"/>
            </c:ext>
          </c:extLst>
        </c:ser>
        <c:ser>
          <c:idx val="5"/>
          <c:order val="5"/>
          <c:tx>
            <c:strRef>
              <c:f>'3. FLUJO CAJA 2024'!$G$12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2024'!$G$13:$G$42</c15:sqref>
                  </c15:fullRef>
                </c:ext>
              </c:extLst>
              <c:f>'3. FLUJO CAJA 2024'!$G$42</c:f>
              <c:numCache>
                <c:formatCode>[$$-540A]#,##0.00</c:formatCode>
                <c:ptCount val="1"/>
                <c:pt idx="0">
                  <c:v>560.27999999999975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1E-4BFD-ADA8-2F9EDCE29BFD}"/>
            </c:ext>
          </c:extLst>
        </c:ser>
        <c:ser>
          <c:idx val="6"/>
          <c:order val="6"/>
          <c:tx>
            <c:strRef>
              <c:f>'3. FLUJO CAJA 2024'!$H$12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2024'!$H$13:$H$42</c15:sqref>
                  </c15:fullRef>
                </c:ext>
              </c:extLst>
              <c:f>'3. FLUJO CAJA 2024'!$H$42</c:f>
              <c:numCache>
                <c:formatCode>[$$-540A]#,##0.00</c:formatCode>
                <c:ptCount val="1"/>
                <c:pt idx="0">
                  <c:v>271.07999999999993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1E-4BFD-ADA8-2F9EDCE29BFD}"/>
            </c:ext>
          </c:extLst>
        </c:ser>
        <c:ser>
          <c:idx val="7"/>
          <c:order val="7"/>
          <c:tx>
            <c:strRef>
              <c:f>'3. FLUJO CAJA 2024'!$I$12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2024'!$I$13:$I$42</c15:sqref>
                  </c15:fullRef>
                </c:ext>
              </c:extLst>
              <c:f>'3. FLUJO CAJA 2024'!$I$42</c:f>
              <c:numCache>
                <c:formatCode>[$$-540A]#,##0.00</c:formatCode>
                <c:ptCount val="1"/>
                <c:pt idx="0">
                  <c:v>1054.6799999999998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1E-4BFD-ADA8-2F9EDCE29BFD}"/>
            </c:ext>
          </c:extLst>
        </c:ser>
        <c:ser>
          <c:idx val="8"/>
          <c:order val="8"/>
          <c:tx>
            <c:strRef>
              <c:f>'3. FLUJO CAJA 2024'!$J$12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2024'!$J$13:$J$42</c15:sqref>
                  </c15:fullRef>
                </c:ext>
              </c:extLst>
              <c:f>'3. FLUJO CAJA 2024'!$J$42</c:f>
              <c:numCache>
                <c:formatCode>[$$-540A]#,##0.00</c:formatCode>
                <c:ptCount val="1"/>
                <c:pt idx="0">
                  <c:v>1128.08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1E-4BFD-ADA8-2F9EDCE29BFD}"/>
            </c:ext>
          </c:extLst>
        </c:ser>
        <c:ser>
          <c:idx val="9"/>
          <c:order val="9"/>
          <c:tx>
            <c:strRef>
              <c:f>'3. FLUJO CAJA 2024'!$K$12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1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2024'!$K$13:$K$42</c15:sqref>
                  </c15:fullRef>
                </c:ext>
              </c:extLst>
              <c:f>'3. FLUJO CAJA 2024'!$K$42</c:f>
              <c:numCache>
                <c:formatCode>[$$-540A]#,##0.00</c:formatCode>
                <c:ptCount val="1"/>
                <c:pt idx="0">
                  <c:v>1128.08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1E-4BFD-ADA8-2F9EDCE29BFD}"/>
            </c:ext>
          </c:extLst>
        </c:ser>
        <c:ser>
          <c:idx val="10"/>
          <c:order val="10"/>
          <c:tx>
            <c:strRef>
              <c:f>'3. FLUJO CAJA 2024'!$L$12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3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2024'!$L$13:$L$42</c15:sqref>
                  </c15:fullRef>
                </c:ext>
              </c:extLst>
              <c:f>'3. FLUJO CAJA 2024'!$L$42</c:f>
              <c:numCache>
                <c:formatCode>[$$-540A]#,##0.00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1E-4BFD-ADA8-2F9EDCE29BFD}"/>
            </c:ext>
          </c:extLst>
        </c:ser>
        <c:ser>
          <c:idx val="11"/>
          <c:order val="11"/>
          <c:tx>
            <c:strRef>
              <c:f>'3. FLUJO CAJA 2024'!$M$12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2024'!$M$13:$M$42</c15:sqref>
                  </c15:fullRef>
                </c:ext>
              </c:extLst>
              <c:f>'3. FLUJO CAJA 2024'!$M$42</c:f>
              <c:numCache>
                <c:formatCode>[$$-540A]#,##0.00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1E-4BFD-ADA8-2F9EDCE29BFD}"/>
            </c:ext>
          </c:extLst>
        </c:ser>
        <c:ser>
          <c:idx val="12"/>
          <c:order val="12"/>
          <c:tx>
            <c:strRef>
              <c:f>'3. FLUJO CAJA 2024'!$N$12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2024'!$N$13:$N$42</c15:sqref>
                  </c15:fullRef>
                </c:ext>
              </c:extLst>
              <c:f>'3. FLUJO CAJA 2024'!$N$42</c:f>
              <c:numCache>
                <c:formatCode>[$$-540A]#,##0.00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1E-4BFD-ADA8-2F9EDCE29B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27343967"/>
        <c:axId val="172734604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'3. FLUJO CAJA 2024'!$B$12</c15:sqref>
                        </c15:formulaRef>
                      </c:ext>
                    </c:extLst>
                    <c:strCache>
                      <c:ptCount val="1"/>
                      <c:pt idx="0">
                        <c:v>SUB CUENTAS </c:v>
                      </c:pt>
                    </c:strCache>
                  </c:strRef>
                </c:tx>
                <c:spPr>
                  <a:solidFill>
                    <a:schemeClr val="accent1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Ruda" panose="02000000000000000000" pitchFamily="2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'3. FLUJO CAJA 2024'!$A$13:$A$42</c15:sqref>
                        </c15:fullRef>
                        <c15:formulaRef>
                          <c15:sqref>'3. FLUJO CAJA 2024'!$A$42</c15:sqref>
                        </c15:formulaRef>
                      </c:ext>
                    </c:extLst>
                    <c:strCache>
                      <c:ptCount val="1"/>
                      <c:pt idx="0">
                        <c:v>SALDO FINAL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'3. FLUJO CAJA 2024'!$B$13:$B$42</c15:sqref>
                        </c15:fullRef>
                        <c15:formulaRef>
                          <c15:sqref>'3. FLUJO CAJA 2024'!$B$42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B1E-4BFD-ADA8-2F9EDCE29BFD}"/>
                  </c:ext>
                </c:extLst>
              </c15:ser>
            </c15:filteredBarSeries>
          </c:ext>
        </c:extLst>
      </c:barChart>
      <c:catAx>
        <c:axId val="17273439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27346047"/>
        <c:crosses val="autoZero"/>
        <c:auto val="1"/>
        <c:lblAlgn val="ctr"/>
        <c:lblOffset val="100"/>
        <c:noMultiLvlLbl val="0"/>
      </c:catAx>
      <c:valAx>
        <c:axId val="172734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[$$-540A]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rgbClr val="002060"/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172734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30114824417812"/>
          <c:y val="0.81277106900822893"/>
          <c:w val="0.86006418696904174"/>
          <c:h val="9.2179366760344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rgbClr val="002060"/>
              </a:solidFill>
              <a:latin typeface="Ruda" panose="020000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latin typeface="Ruda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1422959</xdr:colOff>
      <xdr:row>5</xdr:row>
      <xdr:rowOff>15875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333" b="17506"/>
        <a:stretch/>
      </xdr:blipFill>
      <xdr:spPr>
        <a:xfrm>
          <a:off x="0" y="0"/>
          <a:ext cx="1422959" cy="9683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1285875</xdr:colOff>
      <xdr:row>0</xdr:row>
      <xdr:rowOff>0</xdr:rowOff>
    </xdr:from>
    <xdr:to>
      <xdr:col>11</xdr:col>
      <xdr:colOff>857250</xdr:colOff>
      <xdr:row>7</xdr:row>
      <xdr:rowOff>15875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150814</xdr:colOff>
      <xdr:row>0</xdr:row>
      <xdr:rowOff>0</xdr:rowOff>
    </xdr:from>
    <xdr:to>
      <xdr:col>1</xdr:col>
      <xdr:colOff>769938</xdr:colOff>
      <xdr:row>8</xdr:row>
      <xdr:rowOff>134935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14" y="0"/>
          <a:ext cx="1611312" cy="16113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J50"/>
  <sheetViews>
    <sheetView zoomScaleNormal="100" workbookViewId="0">
      <selection activeCell="B19" sqref="B19"/>
    </sheetView>
  </sheetViews>
  <sheetFormatPr baseColWidth="10" defaultRowHeight="15" x14ac:dyDescent="0.25"/>
  <cols>
    <col min="1" max="1" width="23.5703125" style="3" customWidth="1"/>
    <col min="2" max="16384" width="11.42578125" style="3"/>
  </cols>
  <sheetData>
    <row r="1" spans="1:10" ht="21" x14ac:dyDescent="0.25">
      <c r="A1" s="48" t="s">
        <v>61</v>
      </c>
      <c r="B1" s="48"/>
      <c r="C1" s="48"/>
      <c r="D1" s="48"/>
      <c r="E1" s="48"/>
      <c r="F1" s="48"/>
      <c r="G1" s="48"/>
      <c r="H1" s="48"/>
      <c r="I1" s="48"/>
      <c r="J1" s="48"/>
    </row>
    <row r="2" spans="1:10" ht="19.5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</row>
    <row r="3" spans="1:10" x14ac:dyDescent="0.25">
      <c r="A3" s="42" t="s">
        <v>62</v>
      </c>
      <c r="B3" s="23"/>
      <c r="C3" s="23"/>
      <c r="D3" s="23"/>
      <c r="E3" s="23"/>
      <c r="F3" s="23"/>
      <c r="G3" s="23"/>
      <c r="H3" s="23"/>
      <c r="I3" s="23"/>
      <c r="J3" s="23"/>
    </row>
    <row r="4" spans="1:10" ht="43.5" customHeight="1" x14ac:dyDescent="0.25">
      <c r="A4" s="49" t="s">
        <v>63</v>
      </c>
      <c r="B4" s="49"/>
      <c r="C4" s="49"/>
      <c r="D4" s="49"/>
      <c r="E4" s="49"/>
      <c r="F4" s="49"/>
      <c r="G4" s="49"/>
      <c r="H4" s="49"/>
      <c r="I4" s="49"/>
      <c r="J4" s="49"/>
    </row>
    <row r="5" spans="1:10" x14ac:dyDescent="0.25">
      <c r="A5" s="43"/>
    </row>
    <row r="6" spans="1:10" x14ac:dyDescent="0.25">
      <c r="A6" s="42" t="s">
        <v>64</v>
      </c>
      <c r="B6" s="23"/>
      <c r="C6" s="23"/>
      <c r="D6" s="23"/>
      <c r="E6" s="23"/>
      <c r="F6" s="23"/>
      <c r="G6" s="23"/>
      <c r="H6" s="23"/>
      <c r="I6" s="23"/>
      <c r="J6" s="23"/>
    </row>
    <row r="7" spans="1:10" x14ac:dyDescent="0.25">
      <c r="A7" s="44" t="s">
        <v>65</v>
      </c>
    </row>
    <row r="8" spans="1:10" x14ac:dyDescent="0.25">
      <c r="A8" s="43" t="s">
        <v>66</v>
      </c>
    </row>
    <row r="10" spans="1:10" x14ac:dyDescent="0.25">
      <c r="A10" s="42" t="s">
        <v>67</v>
      </c>
      <c r="B10" s="23"/>
      <c r="C10" s="23"/>
      <c r="D10" s="23"/>
      <c r="E10" s="23"/>
      <c r="F10" s="23"/>
      <c r="G10" s="23"/>
      <c r="H10" s="23"/>
      <c r="I10" s="23"/>
      <c r="J10" s="23"/>
    </row>
    <row r="11" spans="1:10" x14ac:dyDescent="0.25">
      <c r="A11" s="44" t="s">
        <v>68</v>
      </c>
    </row>
    <row r="12" spans="1:10" x14ac:dyDescent="0.25">
      <c r="A12" s="43" t="s">
        <v>69</v>
      </c>
    </row>
    <row r="13" spans="1:10" x14ac:dyDescent="0.25">
      <c r="A13" s="43" t="s">
        <v>70</v>
      </c>
    </row>
    <row r="14" spans="1:10" x14ac:dyDescent="0.25">
      <c r="A14" s="43" t="s">
        <v>71</v>
      </c>
    </row>
    <row r="15" spans="1:10" x14ac:dyDescent="0.25">
      <c r="A15" s="43" t="s">
        <v>72</v>
      </c>
    </row>
    <row r="16" spans="1:10" x14ac:dyDescent="0.25">
      <c r="A16" s="43" t="s">
        <v>73</v>
      </c>
    </row>
    <row r="17" spans="1:10" x14ac:dyDescent="0.25">
      <c r="A17" s="44" t="s">
        <v>74</v>
      </c>
    </row>
    <row r="18" spans="1:10" x14ac:dyDescent="0.25">
      <c r="A18" s="43" t="s">
        <v>75</v>
      </c>
    </row>
    <row r="19" spans="1:10" x14ac:dyDescent="0.25">
      <c r="A19" s="43"/>
    </row>
    <row r="20" spans="1:10" x14ac:dyDescent="0.25">
      <c r="A20" s="42" t="s">
        <v>76</v>
      </c>
      <c r="B20" s="23"/>
      <c r="C20" s="23"/>
      <c r="D20" s="23"/>
      <c r="E20" s="23"/>
      <c r="F20" s="23"/>
      <c r="G20" s="23"/>
      <c r="H20" s="23"/>
      <c r="I20" s="23"/>
      <c r="J20" s="23"/>
    </row>
    <row r="21" spans="1:10" x14ac:dyDescent="0.25">
      <c r="A21" s="44" t="s">
        <v>77</v>
      </c>
    </row>
    <row r="22" spans="1:10" x14ac:dyDescent="0.25">
      <c r="A22" s="43" t="s">
        <v>78</v>
      </c>
    </row>
    <row r="23" spans="1:10" x14ac:dyDescent="0.25">
      <c r="A23" s="43" t="s">
        <v>79</v>
      </c>
    </row>
    <row r="24" spans="1:10" x14ac:dyDescent="0.25">
      <c r="A24" s="43" t="s">
        <v>80</v>
      </c>
    </row>
    <row r="25" spans="1:10" x14ac:dyDescent="0.25">
      <c r="A25" s="43" t="s">
        <v>81</v>
      </c>
    </row>
    <row r="26" spans="1:10" x14ac:dyDescent="0.25">
      <c r="A26" s="43" t="s">
        <v>82</v>
      </c>
    </row>
    <row r="27" spans="1:10" x14ac:dyDescent="0.25">
      <c r="A27" s="43" t="s">
        <v>83</v>
      </c>
    </row>
    <row r="28" spans="1:10" x14ac:dyDescent="0.25">
      <c r="A28" s="44" t="s">
        <v>74</v>
      </c>
    </row>
    <row r="29" spans="1:10" x14ac:dyDescent="0.25">
      <c r="A29" s="43" t="s">
        <v>84</v>
      </c>
    </row>
    <row r="30" spans="1:10" x14ac:dyDescent="0.25">
      <c r="A30" s="43"/>
    </row>
    <row r="31" spans="1:10" x14ac:dyDescent="0.25">
      <c r="A31" s="42" t="s">
        <v>85</v>
      </c>
      <c r="B31" s="23"/>
      <c r="C31" s="23"/>
      <c r="D31" s="23"/>
      <c r="E31" s="23"/>
      <c r="F31" s="23"/>
      <c r="G31" s="23"/>
      <c r="H31" s="23"/>
      <c r="I31" s="23"/>
      <c r="J31" s="23"/>
    </row>
    <row r="32" spans="1:10" x14ac:dyDescent="0.25">
      <c r="A32" s="43"/>
    </row>
    <row r="33" spans="1:10" x14ac:dyDescent="0.25">
      <c r="A33" s="44" t="s">
        <v>86</v>
      </c>
    </row>
    <row r="34" spans="1:10" x14ac:dyDescent="0.25">
      <c r="A34" s="43" t="s">
        <v>87</v>
      </c>
    </row>
    <row r="35" spans="1:10" x14ac:dyDescent="0.25">
      <c r="A35" s="43"/>
    </row>
    <row r="36" spans="1:10" x14ac:dyDescent="0.25">
      <c r="A36" s="42" t="s">
        <v>88</v>
      </c>
      <c r="B36" s="23"/>
      <c r="C36" s="23"/>
      <c r="D36" s="23"/>
      <c r="E36" s="23"/>
      <c r="F36" s="23"/>
      <c r="G36" s="23"/>
      <c r="H36" s="23"/>
      <c r="I36" s="23"/>
      <c r="J36" s="23"/>
    </row>
    <row r="37" spans="1:10" x14ac:dyDescent="0.25">
      <c r="A37" s="44" t="s">
        <v>89</v>
      </c>
    </row>
    <row r="38" spans="1:10" ht="35.25" customHeight="1" x14ac:dyDescent="0.25">
      <c r="A38" s="50" t="s">
        <v>90</v>
      </c>
      <c r="B38" s="50"/>
      <c r="C38" s="50"/>
      <c r="D38" s="50"/>
      <c r="E38" s="50"/>
      <c r="F38" s="50"/>
      <c r="G38" s="50"/>
      <c r="H38" s="50"/>
      <c r="I38" s="50"/>
      <c r="J38" s="50"/>
    </row>
    <row r="39" spans="1:10" x14ac:dyDescent="0.25">
      <c r="A39" s="43"/>
    </row>
    <row r="40" spans="1:10" x14ac:dyDescent="0.25">
      <c r="A40" s="42" t="s">
        <v>91</v>
      </c>
      <c r="B40" s="23"/>
      <c r="C40" s="23"/>
      <c r="D40" s="23"/>
      <c r="E40" s="23"/>
      <c r="F40" s="23"/>
      <c r="G40" s="23"/>
      <c r="H40" s="23"/>
      <c r="I40" s="23"/>
      <c r="J40" s="23"/>
    </row>
    <row r="41" spans="1:10" x14ac:dyDescent="0.25">
      <c r="A41" s="44" t="s">
        <v>92</v>
      </c>
    </row>
    <row r="42" spans="1:10" x14ac:dyDescent="0.25">
      <c r="A42" s="43" t="s">
        <v>93</v>
      </c>
    </row>
    <row r="44" spans="1:10" x14ac:dyDescent="0.25">
      <c r="A44" s="42" t="s">
        <v>94</v>
      </c>
      <c r="B44" s="23"/>
      <c r="C44" s="23"/>
      <c r="D44" s="23"/>
      <c r="E44" s="23"/>
      <c r="F44" s="23"/>
      <c r="G44" s="23"/>
      <c r="H44" s="23"/>
      <c r="I44" s="23"/>
      <c r="J44" s="23"/>
    </row>
    <row r="45" spans="1:10" x14ac:dyDescent="0.25">
      <c r="A45" s="44" t="s">
        <v>95</v>
      </c>
    </row>
    <row r="46" spans="1:10" x14ac:dyDescent="0.25">
      <c r="A46" s="43" t="s">
        <v>96</v>
      </c>
    </row>
    <row r="47" spans="1:10" x14ac:dyDescent="0.25">
      <c r="A47" s="45"/>
    </row>
    <row r="48" spans="1:10" ht="19.5" x14ac:dyDescent="0.25">
      <c r="A48" s="46" t="s">
        <v>97</v>
      </c>
      <c r="B48" s="23"/>
      <c r="C48" s="23"/>
      <c r="D48" s="23"/>
      <c r="E48" s="23"/>
      <c r="F48" s="23"/>
      <c r="G48" s="23"/>
      <c r="H48" s="23"/>
      <c r="I48" s="23"/>
      <c r="J48" s="23"/>
    </row>
    <row r="49" spans="1:10" x14ac:dyDescent="0.25">
      <c r="A49" s="42" t="s">
        <v>98</v>
      </c>
      <c r="B49" s="23"/>
      <c r="C49" s="23"/>
      <c r="D49" s="23"/>
      <c r="E49" s="23"/>
      <c r="F49" s="23"/>
      <c r="G49" s="23"/>
      <c r="H49" s="23"/>
      <c r="I49" s="23"/>
      <c r="J49" s="23"/>
    </row>
    <row r="50" spans="1:10" x14ac:dyDescent="0.25">
      <c r="A50" s="42" t="s">
        <v>99</v>
      </c>
      <c r="B50" s="23"/>
      <c r="C50" s="23"/>
      <c r="D50" s="23"/>
      <c r="E50" s="23"/>
      <c r="F50" s="23"/>
      <c r="G50" s="23"/>
      <c r="H50" s="23"/>
      <c r="I50" s="23"/>
      <c r="J50" s="23"/>
    </row>
  </sheetData>
  <mergeCells count="3">
    <mergeCell ref="A1:J1"/>
    <mergeCell ref="A4:J4"/>
    <mergeCell ref="A38:J3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4:D30"/>
  <sheetViews>
    <sheetView zoomScale="120" zoomScaleNormal="120" workbookViewId="0">
      <selection activeCell="G7" sqref="G7"/>
    </sheetView>
  </sheetViews>
  <sheetFormatPr baseColWidth="10" defaultRowHeight="15" x14ac:dyDescent="0.25"/>
  <cols>
    <col min="1" max="1" width="29.85546875" style="3" customWidth="1"/>
    <col min="2" max="2" width="37.140625" style="3" customWidth="1"/>
    <col min="3" max="3" width="21" style="8" customWidth="1"/>
    <col min="4" max="16384" width="11.42578125" style="3"/>
  </cols>
  <sheetData>
    <row r="4" spans="1:4" x14ac:dyDescent="0.25">
      <c r="C4" s="24" t="s">
        <v>44</v>
      </c>
      <c r="D4" s="40">
        <v>2023</v>
      </c>
    </row>
    <row r="8" spans="1:4" s="4" customFormat="1" ht="30.75" customHeight="1" x14ac:dyDescent="0.55000000000000004">
      <c r="A8" s="51" t="s">
        <v>21</v>
      </c>
      <c r="B8" s="51"/>
      <c r="C8" s="51"/>
      <c r="D8" s="51"/>
    </row>
    <row r="9" spans="1:4" s="4" customFormat="1" ht="3.75" customHeight="1" x14ac:dyDescent="0.25">
      <c r="A9" s="12"/>
      <c r="B9" s="12"/>
      <c r="C9" s="12"/>
    </row>
    <row r="10" spans="1:4" s="5" customFormat="1" ht="30.75" customHeight="1" x14ac:dyDescent="0.5">
      <c r="A10" s="52" t="s">
        <v>46</v>
      </c>
      <c r="B10" s="52"/>
      <c r="C10" s="52"/>
      <c r="D10" s="52"/>
    </row>
    <row r="11" spans="1:4" s="7" customFormat="1" ht="15.75" thickBot="1" x14ac:dyDescent="0.3">
      <c r="A11" s="6"/>
      <c r="B11" s="6"/>
      <c r="C11" s="25"/>
    </row>
    <row r="12" spans="1:4" s="26" customFormat="1" ht="16.5" thickTop="1" thickBot="1" x14ac:dyDescent="0.3">
      <c r="A12" s="17" t="s">
        <v>0</v>
      </c>
      <c r="B12" s="14" t="s">
        <v>1</v>
      </c>
      <c r="C12" s="13" t="s">
        <v>2</v>
      </c>
    </row>
    <row r="13" spans="1:4" ht="15.75" thickTop="1" x14ac:dyDescent="0.25">
      <c r="A13" s="4" t="s">
        <v>3</v>
      </c>
      <c r="C13" s="11">
        <v>5000</v>
      </c>
    </row>
    <row r="14" spans="1:4" x14ac:dyDescent="0.25">
      <c r="A14" s="3" t="s">
        <v>4</v>
      </c>
      <c r="B14" s="3" t="s">
        <v>5</v>
      </c>
      <c r="C14" s="8">
        <v>1000</v>
      </c>
    </row>
    <row r="15" spans="1:4" x14ac:dyDescent="0.25">
      <c r="B15" s="3" t="s">
        <v>6</v>
      </c>
      <c r="C15" s="8">
        <v>200</v>
      </c>
    </row>
    <row r="16" spans="1:4" x14ac:dyDescent="0.25">
      <c r="B16" s="3" t="s">
        <v>7</v>
      </c>
      <c r="C16" s="8">
        <v>500</v>
      </c>
    </row>
    <row r="17" spans="1:3" ht="15.75" thickBot="1" x14ac:dyDescent="0.3">
      <c r="A17" s="9"/>
      <c r="B17" s="9" t="s">
        <v>8</v>
      </c>
      <c r="C17" s="10">
        <v>50</v>
      </c>
    </row>
    <row r="18" spans="1:3" ht="16.5" thickTop="1" thickBot="1" x14ac:dyDescent="0.3">
      <c r="A18" s="14" t="s">
        <v>9</v>
      </c>
      <c r="B18" s="14"/>
      <c r="C18" s="15">
        <f>SUM(C13:C17)</f>
        <v>6750</v>
      </c>
    </row>
    <row r="19" spans="1:3" ht="15.75" thickTop="1" x14ac:dyDescent="0.25">
      <c r="C19" s="11"/>
    </row>
    <row r="20" spans="1:3" x14ac:dyDescent="0.25">
      <c r="A20" s="3" t="s">
        <v>10</v>
      </c>
      <c r="B20" s="3" t="s">
        <v>11</v>
      </c>
      <c r="C20" s="8">
        <v>2300</v>
      </c>
    </row>
    <row r="21" spans="1:3" x14ac:dyDescent="0.25">
      <c r="B21" s="3" t="s">
        <v>12</v>
      </c>
      <c r="C21" s="8">
        <v>300</v>
      </c>
    </row>
    <row r="22" spans="1:3" x14ac:dyDescent="0.25">
      <c r="B22" s="3" t="s">
        <v>19</v>
      </c>
      <c r="C22" s="8">
        <v>400</v>
      </c>
    </row>
    <row r="23" spans="1:3" x14ac:dyDescent="0.25">
      <c r="B23" s="3" t="s">
        <v>20</v>
      </c>
      <c r="C23" s="8">
        <v>350</v>
      </c>
    </row>
    <row r="24" spans="1:3" x14ac:dyDescent="0.25">
      <c r="B24" s="3" t="s">
        <v>13</v>
      </c>
      <c r="C24" s="8">
        <v>348</v>
      </c>
    </row>
    <row r="25" spans="1:3" x14ac:dyDescent="0.25">
      <c r="B25" s="3" t="s">
        <v>14</v>
      </c>
      <c r="C25" s="8">
        <v>200</v>
      </c>
    </row>
    <row r="26" spans="1:3" ht="15.75" thickBot="1" x14ac:dyDescent="0.3">
      <c r="A26" s="9"/>
      <c r="B26" s="9" t="s">
        <v>15</v>
      </c>
      <c r="C26" s="10">
        <v>900</v>
      </c>
    </row>
    <row r="27" spans="1:3" ht="16.5" thickTop="1" thickBot="1" x14ac:dyDescent="0.3">
      <c r="A27" s="14" t="s">
        <v>16</v>
      </c>
      <c r="B27" s="14"/>
      <c r="C27" s="15">
        <f>SUM(C20:C26)</f>
        <v>4798</v>
      </c>
    </row>
    <row r="28" spans="1:3" ht="6" customHeight="1" thickTop="1" thickBot="1" x14ac:dyDescent="0.3">
      <c r="A28" s="4"/>
      <c r="C28" s="27"/>
    </row>
    <row r="29" spans="1:3" s="4" customFormat="1" ht="16.5" thickTop="1" thickBot="1" x14ac:dyDescent="0.3">
      <c r="A29" s="14" t="s">
        <v>17</v>
      </c>
      <c r="B29" s="14" t="s">
        <v>18</v>
      </c>
      <c r="C29" s="15">
        <f>C18-C27</f>
        <v>1952</v>
      </c>
    </row>
    <row r="30" spans="1:3" ht="15.75" thickTop="1" x14ac:dyDescent="0.25"/>
  </sheetData>
  <mergeCells count="2">
    <mergeCell ref="A8:D8"/>
    <mergeCell ref="A10:D10"/>
  </mergeCells>
  <printOptions horizontalCentered="1"/>
  <pageMargins left="0" right="0" top="0.59055118110236227" bottom="0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N45"/>
  <sheetViews>
    <sheetView tabSelected="1" zoomScale="120" zoomScaleNormal="120" workbookViewId="0">
      <pane ySplit="12" topLeftCell="A13" activePane="bottomLeft" state="frozen"/>
      <selection activeCell="C1" sqref="C1"/>
      <selection pane="bottomLeft" activeCell="G4" sqref="G4"/>
    </sheetView>
  </sheetViews>
  <sheetFormatPr baseColWidth="10" defaultRowHeight="15" x14ac:dyDescent="0.25"/>
  <cols>
    <col min="1" max="1" width="14.85546875" style="18" bestFit="1" customWidth="1"/>
    <col min="2" max="2" width="30.42578125" style="18" customWidth="1"/>
    <col min="3" max="3" width="14.7109375" style="8" customWidth="1"/>
    <col min="4" max="14" width="14.7109375" style="3" customWidth="1"/>
    <col min="15" max="16384" width="11.42578125" style="3"/>
  </cols>
  <sheetData>
    <row r="1" spans="1:14" x14ac:dyDescent="0.25">
      <c r="A1" s="16"/>
      <c r="B1" s="16"/>
      <c r="C1" s="2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5">
      <c r="A2" s="16"/>
      <c r="B2" s="16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25">
      <c r="A3" s="16"/>
      <c r="B3" s="16"/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6"/>
      <c r="B4" s="16"/>
      <c r="C4" s="2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4" ht="21" x14ac:dyDescent="0.25">
      <c r="A5" s="16"/>
      <c r="B5" s="16"/>
      <c r="C5" s="2"/>
      <c r="D5" s="1"/>
      <c r="E5" s="1"/>
      <c r="F5" s="1"/>
      <c r="G5" s="1"/>
      <c r="H5" s="1"/>
      <c r="I5" s="1"/>
      <c r="J5" s="1"/>
      <c r="K5" s="1"/>
      <c r="M5" s="47" t="s">
        <v>45</v>
      </c>
      <c r="N5" s="28">
        <v>2024</v>
      </c>
    </row>
    <row r="6" spans="1:14" x14ac:dyDescent="0.25">
      <c r="A6" s="16"/>
      <c r="B6" s="16"/>
      <c r="C6" s="2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s="4" customFormat="1" x14ac:dyDescent="0.25">
      <c r="A7" s="16"/>
      <c r="B7" s="16"/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s="4" customFormat="1" ht="5.25" customHeight="1" thickBot="1" x14ac:dyDescent="0.3">
      <c r="A8" s="16"/>
      <c r="B8" s="16"/>
      <c r="C8" s="2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s="5" customFormat="1" ht="24.95" customHeight="1" thickTop="1" x14ac:dyDescent="0.25">
      <c r="A9" s="53" t="s">
        <v>21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</row>
    <row r="10" spans="1:14" s="7" customFormat="1" ht="3" customHeight="1" x14ac:dyDescent="0.25">
      <c r="A10" s="37"/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</row>
    <row r="11" spans="1:14" s="5" customFormat="1" ht="24.95" customHeight="1" thickBot="1" x14ac:dyDescent="0.3">
      <c r="A11" s="54" t="s">
        <v>46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</row>
    <row r="12" spans="1:14" s="23" customFormat="1" ht="16.5" thickTop="1" thickBot="1" x14ac:dyDescent="0.3">
      <c r="A12" s="17" t="s">
        <v>0</v>
      </c>
      <c r="B12" s="17" t="s">
        <v>1</v>
      </c>
      <c r="C12" s="29" t="s">
        <v>47</v>
      </c>
      <c r="D12" s="29" t="s">
        <v>48</v>
      </c>
      <c r="E12" s="29" t="s">
        <v>49</v>
      </c>
      <c r="F12" s="29" t="s">
        <v>50</v>
      </c>
      <c r="G12" s="29" t="s">
        <v>51</v>
      </c>
      <c r="H12" s="29" t="s">
        <v>52</v>
      </c>
      <c r="I12" s="29" t="s">
        <v>53</v>
      </c>
      <c r="J12" s="29" t="s">
        <v>58</v>
      </c>
      <c r="K12" s="29" t="s">
        <v>54</v>
      </c>
      <c r="L12" s="29" t="s">
        <v>55</v>
      </c>
      <c r="M12" s="29" t="s">
        <v>56</v>
      </c>
      <c r="N12" s="29" t="s">
        <v>57</v>
      </c>
    </row>
    <row r="13" spans="1:14" ht="15.75" thickTop="1" x14ac:dyDescent="0.25">
      <c r="A13" s="18" t="s">
        <v>3</v>
      </c>
      <c r="C13" s="30">
        <f>'2. FLUJO C. - DIC2023'!C13</f>
        <v>5000</v>
      </c>
      <c r="D13" s="30">
        <f>C40</f>
        <v>4778</v>
      </c>
      <c r="E13" s="31">
        <f t="shared" ref="E13:K13" si="0">D42</f>
        <v>3366.3999999999996</v>
      </c>
      <c r="F13" s="30">
        <f t="shared" si="0"/>
        <v>3462.3999999999996</v>
      </c>
      <c r="G13" s="30">
        <f t="shared" si="0"/>
        <v>1757.08</v>
      </c>
      <c r="H13" s="30">
        <f t="shared" si="0"/>
        <v>560.27999999999975</v>
      </c>
      <c r="I13" s="30">
        <f t="shared" si="0"/>
        <v>271.07999999999993</v>
      </c>
      <c r="J13" s="31">
        <f t="shared" si="0"/>
        <v>1054.6799999999998</v>
      </c>
      <c r="K13" s="31">
        <f t="shared" si="0"/>
        <v>1128.08</v>
      </c>
      <c r="L13" s="30"/>
      <c r="M13" s="31"/>
      <c r="N13" s="30"/>
    </row>
    <row r="14" spans="1:14" x14ac:dyDescent="0.25">
      <c r="A14" s="22" t="s">
        <v>4</v>
      </c>
      <c r="B14" s="22" t="s">
        <v>5</v>
      </c>
      <c r="C14" s="32">
        <f>'2. FLUJO C. - DIC2023'!C14</f>
        <v>1000</v>
      </c>
      <c r="D14" s="32">
        <v>2000</v>
      </c>
      <c r="E14" s="32">
        <v>2500</v>
      </c>
      <c r="F14" s="32">
        <v>900</v>
      </c>
      <c r="G14" s="32">
        <v>1000</v>
      </c>
      <c r="H14" s="32">
        <v>1500</v>
      </c>
      <c r="I14" s="32">
        <v>3000</v>
      </c>
      <c r="J14" s="32">
        <v>2000</v>
      </c>
      <c r="K14" s="32"/>
      <c r="L14" s="32"/>
      <c r="M14" s="32"/>
      <c r="N14" s="32"/>
    </row>
    <row r="15" spans="1:14" x14ac:dyDescent="0.25">
      <c r="B15" s="18" t="s">
        <v>6</v>
      </c>
      <c r="C15" s="30">
        <f>'2. FLUJO C. - DIC2023'!C15</f>
        <v>200</v>
      </c>
      <c r="D15" s="30">
        <v>500</v>
      </c>
      <c r="E15" s="30">
        <v>300</v>
      </c>
      <c r="F15" s="30">
        <v>100</v>
      </c>
      <c r="G15" s="30">
        <v>50</v>
      </c>
      <c r="H15" s="30">
        <v>50</v>
      </c>
      <c r="I15" s="30">
        <v>0</v>
      </c>
      <c r="J15" s="30">
        <v>0</v>
      </c>
      <c r="K15" s="30"/>
      <c r="L15" s="30"/>
      <c r="M15" s="30"/>
      <c r="N15" s="30"/>
    </row>
    <row r="16" spans="1:14" s="4" customFormat="1" x14ac:dyDescent="0.25">
      <c r="A16" s="18"/>
      <c r="B16" s="18" t="s">
        <v>7</v>
      </c>
      <c r="C16" s="30">
        <f>'2. FLUJO C. - DIC2023'!C16</f>
        <v>500</v>
      </c>
      <c r="D16" s="30">
        <v>600</v>
      </c>
      <c r="E16" s="30">
        <v>700</v>
      </c>
      <c r="F16" s="30">
        <v>100</v>
      </c>
      <c r="G16" s="30">
        <v>50</v>
      </c>
      <c r="H16" s="30">
        <v>200</v>
      </c>
      <c r="I16" s="30">
        <v>600</v>
      </c>
      <c r="J16" s="30">
        <v>500</v>
      </c>
      <c r="K16" s="30"/>
      <c r="L16" s="30"/>
      <c r="M16" s="30"/>
      <c r="N16" s="30"/>
    </row>
    <row r="17" spans="1:14" s="23" customFormat="1" ht="15.75" thickBot="1" x14ac:dyDescent="0.3">
      <c r="A17" s="19"/>
      <c r="B17" s="19" t="s">
        <v>8</v>
      </c>
      <c r="C17" s="31">
        <f>'2. FLUJO C. - DIC2023'!C17</f>
        <v>50</v>
      </c>
      <c r="D17" s="30">
        <v>100</v>
      </c>
      <c r="E17" s="31">
        <v>150</v>
      </c>
      <c r="F17" s="31">
        <v>0</v>
      </c>
      <c r="G17" s="30">
        <v>0</v>
      </c>
      <c r="H17" s="31">
        <v>100</v>
      </c>
      <c r="I17" s="30">
        <v>150</v>
      </c>
      <c r="J17" s="31">
        <v>200</v>
      </c>
      <c r="K17" s="31"/>
      <c r="L17" s="31"/>
      <c r="M17" s="30"/>
      <c r="N17" s="31"/>
    </row>
    <row r="18" spans="1:14" ht="16.5" thickTop="1" thickBot="1" x14ac:dyDescent="0.3">
      <c r="A18" s="20" t="s">
        <v>9</v>
      </c>
      <c r="B18" s="20"/>
      <c r="C18" s="33">
        <f>SUM(C13:C17)</f>
        <v>6750</v>
      </c>
      <c r="D18" s="33">
        <f t="shared" ref="D18:N18" si="1">SUM(D13:D17)</f>
        <v>7978</v>
      </c>
      <c r="E18" s="33">
        <f t="shared" si="1"/>
        <v>7016.4</v>
      </c>
      <c r="F18" s="33">
        <f t="shared" si="1"/>
        <v>4562.3999999999996</v>
      </c>
      <c r="G18" s="33">
        <f t="shared" si="1"/>
        <v>2857.08</v>
      </c>
      <c r="H18" s="33">
        <f t="shared" si="1"/>
        <v>2410.2799999999997</v>
      </c>
      <c r="I18" s="33">
        <f t="shared" si="1"/>
        <v>4021.08</v>
      </c>
      <c r="J18" s="33">
        <f t="shared" si="1"/>
        <v>3754.68</v>
      </c>
      <c r="K18" s="33">
        <f t="shared" si="1"/>
        <v>1128.08</v>
      </c>
      <c r="L18" s="33">
        <f t="shared" si="1"/>
        <v>0</v>
      </c>
      <c r="M18" s="33">
        <f t="shared" si="1"/>
        <v>0</v>
      </c>
      <c r="N18" s="33">
        <f t="shared" si="1"/>
        <v>0</v>
      </c>
    </row>
    <row r="19" spans="1:14" s="23" customFormat="1" ht="15.75" thickTop="1" x14ac:dyDescent="0.25">
      <c r="A19" s="22" t="s">
        <v>10</v>
      </c>
      <c r="B19" s="22" t="s">
        <v>11</v>
      </c>
      <c r="C19" s="32">
        <f>'2. FLUJO C. - DIC2023'!C20</f>
        <v>2300</v>
      </c>
      <c r="D19" s="32">
        <v>2000</v>
      </c>
      <c r="E19" s="32">
        <v>1000</v>
      </c>
      <c r="F19" s="32">
        <v>600</v>
      </c>
      <c r="G19" s="32">
        <v>250</v>
      </c>
      <c r="H19" s="32">
        <v>150</v>
      </c>
      <c r="I19" s="32">
        <v>350</v>
      </c>
      <c r="J19" s="32">
        <v>500</v>
      </c>
      <c r="K19" s="32"/>
      <c r="L19" s="32"/>
      <c r="M19" s="32"/>
      <c r="N19" s="32"/>
    </row>
    <row r="20" spans="1:14" s="23" customFormat="1" x14ac:dyDescent="0.25">
      <c r="A20" s="18"/>
      <c r="B20" s="18" t="s">
        <v>15</v>
      </c>
      <c r="C20" s="31">
        <f>'2. FLUJO C. - DIC2023'!C26</f>
        <v>900</v>
      </c>
      <c r="D20" s="30">
        <v>500</v>
      </c>
      <c r="E20" s="30">
        <v>200</v>
      </c>
      <c r="F20" s="30">
        <v>300</v>
      </c>
      <c r="G20" s="30">
        <v>150</v>
      </c>
      <c r="H20" s="30">
        <v>100</v>
      </c>
      <c r="I20" s="30">
        <v>150</v>
      </c>
      <c r="J20" s="30">
        <v>150</v>
      </c>
      <c r="K20" s="30"/>
      <c r="L20" s="30"/>
      <c r="M20" s="30"/>
      <c r="N20" s="30"/>
    </row>
    <row r="21" spans="1:14" x14ac:dyDescent="0.25">
      <c r="A21" s="22" t="s">
        <v>22</v>
      </c>
      <c r="B21" s="22" t="s">
        <v>12</v>
      </c>
      <c r="C21" s="32">
        <f>'2. FLUJO C. - DIC2023'!C21</f>
        <v>300</v>
      </c>
      <c r="D21" s="32">
        <v>300</v>
      </c>
      <c r="E21" s="32">
        <v>300</v>
      </c>
      <c r="F21" s="32">
        <v>300</v>
      </c>
      <c r="G21" s="32">
        <v>300</v>
      </c>
      <c r="H21" s="32">
        <v>300</v>
      </c>
      <c r="I21" s="32">
        <v>300</v>
      </c>
      <c r="J21" s="32">
        <v>300</v>
      </c>
      <c r="K21" s="32"/>
      <c r="L21" s="32"/>
      <c r="M21" s="32"/>
      <c r="N21" s="32"/>
    </row>
    <row r="22" spans="1:14" s="23" customFormat="1" x14ac:dyDescent="0.25">
      <c r="A22" s="22" t="s">
        <v>23</v>
      </c>
      <c r="B22" s="22" t="s">
        <v>24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s="23" customFormat="1" x14ac:dyDescent="0.25">
      <c r="A23" s="18"/>
      <c r="B23" s="18" t="s">
        <v>25</v>
      </c>
      <c r="C23" s="30"/>
      <c r="D23" s="30"/>
      <c r="E23" s="30"/>
      <c r="F23" s="30"/>
      <c r="G23" s="30"/>
      <c r="H23" s="30"/>
      <c r="I23" s="30">
        <v>300</v>
      </c>
      <c r="J23" s="30"/>
      <c r="K23" s="30"/>
      <c r="L23" s="30"/>
      <c r="M23" s="30"/>
      <c r="N23" s="30"/>
    </row>
    <row r="24" spans="1:14" x14ac:dyDescent="0.25">
      <c r="A24" s="22" t="s">
        <v>43</v>
      </c>
      <c r="B24" s="22" t="s">
        <v>42</v>
      </c>
      <c r="C24" s="32">
        <f>'2. FLUJO C. - DIC2023'!C22</f>
        <v>400</v>
      </c>
      <c r="D24" s="32">
        <v>400</v>
      </c>
      <c r="E24" s="32">
        <v>400</v>
      </c>
      <c r="F24" s="32">
        <v>400</v>
      </c>
      <c r="G24" s="32">
        <v>400</v>
      </c>
      <c r="H24" s="32">
        <v>400</v>
      </c>
      <c r="I24" s="32">
        <v>400</v>
      </c>
      <c r="J24" s="32">
        <v>400</v>
      </c>
      <c r="K24" s="32"/>
      <c r="L24" s="32"/>
      <c r="M24" s="32"/>
      <c r="N24" s="32"/>
    </row>
    <row r="25" spans="1:14" x14ac:dyDescent="0.25">
      <c r="A25" s="22" t="s">
        <v>20</v>
      </c>
      <c r="B25" s="22" t="s">
        <v>31</v>
      </c>
      <c r="C25" s="32"/>
      <c r="D25" s="32">
        <f t="shared" ref="D25:J25" si="2">D14*16%</f>
        <v>320</v>
      </c>
      <c r="E25" s="32">
        <f t="shared" si="2"/>
        <v>400</v>
      </c>
      <c r="F25" s="32">
        <f t="shared" si="2"/>
        <v>144</v>
      </c>
      <c r="G25" s="32">
        <f t="shared" si="2"/>
        <v>160</v>
      </c>
      <c r="H25" s="32">
        <f t="shared" si="2"/>
        <v>240</v>
      </c>
      <c r="I25" s="32">
        <f t="shared" si="2"/>
        <v>480</v>
      </c>
      <c r="J25" s="32">
        <f t="shared" si="2"/>
        <v>320</v>
      </c>
      <c r="K25" s="32"/>
      <c r="L25" s="32"/>
      <c r="M25" s="32"/>
      <c r="N25" s="32"/>
    </row>
    <row r="26" spans="1:14" s="23" customFormat="1" x14ac:dyDescent="0.25">
      <c r="A26" s="18"/>
      <c r="B26" s="18" t="s">
        <v>32</v>
      </c>
      <c r="C26" s="30"/>
      <c r="D26" s="30">
        <f t="shared" ref="D26:J26" si="3">D25*3%</f>
        <v>9.6</v>
      </c>
      <c r="E26" s="30">
        <f t="shared" si="3"/>
        <v>12</v>
      </c>
      <c r="F26" s="30">
        <f t="shared" si="3"/>
        <v>4.32</v>
      </c>
      <c r="G26" s="30">
        <f t="shared" si="3"/>
        <v>4.8</v>
      </c>
      <c r="H26" s="30">
        <f t="shared" si="3"/>
        <v>7.1999999999999993</v>
      </c>
      <c r="I26" s="30">
        <f t="shared" si="3"/>
        <v>14.399999999999999</v>
      </c>
      <c r="J26" s="30">
        <f t="shared" si="3"/>
        <v>9.6</v>
      </c>
      <c r="K26" s="30"/>
      <c r="L26" s="30"/>
      <c r="M26" s="30"/>
      <c r="N26" s="30"/>
    </row>
    <row r="27" spans="1:14" s="23" customFormat="1" x14ac:dyDescent="0.25">
      <c r="A27" s="18"/>
      <c r="B27" s="18" t="s">
        <v>33</v>
      </c>
      <c r="C27" s="30"/>
      <c r="D27" s="30">
        <v>24</v>
      </c>
      <c r="E27" s="30">
        <v>24</v>
      </c>
      <c r="F27" s="30">
        <v>24</v>
      </c>
      <c r="G27" s="30">
        <v>24</v>
      </c>
      <c r="H27" s="30">
        <v>24</v>
      </c>
      <c r="I27" s="30">
        <v>24</v>
      </c>
      <c r="J27" s="30">
        <v>24</v>
      </c>
      <c r="K27" s="30"/>
      <c r="L27" s="30"/>
      <c r="M27" s="30"/>
      <c r="N27" s="30"/>
    </row>
    <row r="28" spans="1:14" x14ac:dyDescent="0.25">
      <c r="A28" s="22" t="s">
        <v>34</v>
      </c>
      <c r="B28" s="22" t="s">
        <v>35</v>
      </c>
      <c r="C28" s="32">
        <f>'2. FLUJO C. - DIC2023'!C24</f>
        <v>348</v>
      </c>
      <c r="D28" s="32">
        <v>348</v>
      </c>
      <c r="E28" s="32">
        <v>348</v>
      </c>
      <c r="F28" s="32">
        <v>348</v>
      </c>
      <c r="G28" s="32">
        <v>348</v>
      </c>
      <c r="H28" s="32">
        <v>348</v>
      </c>
      <c r="I28" s="32">
        <v>348</v>
      </c>
      <c r="J28" s="32">
        <v>348</v>
      </c>
      <c r="K28" s="32"/>
      <c r="L28" s="32"/>
      <c r="M28" s="32"/>
      <c r="N28" s="32"/>
    </row>
    <row r="29" spans="1:14" x14ac:dyDescent="0.25">
      <c r="A29" s="22" t="s">
        <v>59</v>
      </c>
      <c r="B29" s="22" t="s">
        <v>36</v>
      </c>
      <c r="C29" s="32">
        <v>50</v>
      </c>
      <c r="D29" s="32">
        <v>50</v>
      </c>
      <c r="E29" s="32">
        <v>50</v>
      </c>
      <c r="F29" s="32">
        <v>50</v>
      </c>
      <c r="G29" s="32">
        <v>50</v>
      </c>
      <c r="H29" s="32">
        <v>50</v>
      </c>
      <c r="I29" s="32">
        <v>50</v>
      </c>
      <c r="J29" s="32">
        <v>50</v>
      </c>
      <c r="K29" s="32"/>
      <c r="L29" s="32"/>
      <c r="M29" s="32"/>
      <c r="N29" s="32"/>
    </row>
    <row r="30" spans="1:14" x14ac:dyDescent="0.25">
      <c r="B30" s="18" t="s">
        <v>37</v>
      </c>
      <c r="C30" s="30">
        <v>50</v>
      </c>
      <c r="D30" s="30">
        <v>50</v>
      </c>
      <c r="E30" s="30">
        <v>50</v>
      </c>
      <c r="F30" s="30">
        <v>50</v>
      </c>
      <c r="G30" s="30">
        <v>50</v>
      </c>
      <c r="H30" s="30">
        <v>50</v>
      </c>
      <c r="I30" s="30">
        <v>50</v>
      </c>
      <c r="J30" s="30">
        <v>50</v>
      </c>
      <c r="K30" s="30"/>
      <c r="L30" s="30"/>
      <c r="M30" s="30"/>
      <c r="N30" s="30"/>
    </row>
    <row r="31" spans="1:14" x14ac:dyDescent="0.25">
      <c r="B31" s="18" t="s">
        <v>38</v>
      </c>
      <c r="C31" s="30">
        <v>50</v>
      </c>
      <c r="D31" s="30">
        <v>50</v>
      </c>
      <c r="E31" s="30">
        <v>50</v>
      </c>
      <c r="F31" s="30">
        <v>50</v>
      </c>
      <c r="G31" s="30">
        <v>50</v>
      </c>
      <c r="H31" s="30">
        <v>50</v>
      </c>
      <c r="I31" s="30">
        <v>50</v>
      </c>
      <c r="J31" s="30">
        <v>50</v>
      </c>
      <c r="K31" s="30"/>
      <c r="L31" s="30"/>
      <c r="M31" s="30"/>
      <c r="N31" s="30"/>
    </row>
    <row r="32" spans="1:14" x14ac:dyDescent="0.25">
      <c r="B32" s="18" t="s">
        <v>39</v>
      </c>
      <c r="C32" s="30">
        <v>50</v>
      </c>
      <c r="D32" s="30">
        <v>50</v>
      </c>
      <c r="E32" s="30">
        <v>50</v>
      </c>
      <c r="F32" s="30">
        <v>50</v>
      </c>
      <c r="G32" s="30">
        <v>50</v>
      </c>
      <c r="H32" s="30">
        <v>50</v>
      </c>
      <c r="I32" s="30">
        <v>50</v>
      </c>
      <c r="J32" s="30">
        <v>50</v>
      </c>
      <c r="K32" s="30"/>
      <c r="L32" s="30"/>
      <c r="M32" s="30"/>
      <c r="N32" s="30"/>
    </row>
    <row r="33" spans="1:14" s="23" customFormat="1" x14ac:dyDescent="0.25">
      <c r="A33" s="18"/>
      <c r="B33" s="18" t="s">
        <v>40</v>
      </c>
      <c r="C33" s="30">
        <v>50</v>
      </c>
      <c r="D33" s="30">
        <v>50</v>
      </c>
      <c r="E33" s="30">
        <v>50</v>
      </c>
      <c r="F33" s="30">
        <v>50</v>
      </c>
      <c r="G33" s="30">
        <v>50</v>
      </c>
      <c r="H33" s="30">
        <v>50</v>
      </c>
      <c r="I33" s="30">
        <v>50</v>
      </c>
      <c r="J33" s="30">
        <v>50</v>
      </c>
      <c r="K33" s="30"/>
      <c r="L33" s="30"/>
      <c r="M33" s="30"/>
      <c r="N33" s="30"/>
    </row>
    <row r="34" spans="1:14" x14ac:dyDescent="0.25">
      <c r="B34" s="18" t="s">
        <v>41</v>
      </c>
      <c r="C34" s="30">
        <v>100</v>
      </c>
      <c r="D34" s="30"/>
      <c r="E34" s="30"/>
      <c r="F34" s="30"/>
      <c r="G34" s="30"/>
      <c r="H34" s="30"/>
      <c r="I34" s="30">
        <v>100</v>
      </c>
      <c r="J34" s="30">
        <v>100</v>
      </c>
      <c r="K34" s="30"/>
      <c r="L34" s="30"/>
      <c r="M34" s="30"/>
      <c r="N34" s="30"/>
    </row>
    <row r="35" spans="1:14" x14ac:dyDescent="0.25">
      <c r="A35" s="22" t="s">
        <v>26</v>
      </c>
      <c r="B35" s="22" t="s">
        <v>27</v>
      </c>
      <c r="C35" s="32">
        <v>100</v>
      </c>
      <c r="D35" s="32">
        <v>100</v>
      </c>
      <c r="E35" s="32">
        <v>100</v>
      </c>
      <c r="F35" s="32">
        <v>100</v>
      </c>
      <c r="G35" s="32">
        <v>100</v>
      </c>
      <c r="H35" s="32">
        <v>100</v>
      </c>
      <c r="I35" s="32">
        <v>80</v>
      </c>
      <c r="J35" s="32">
        <v>70</v>
      </c>
      <c r="K35" s="32"/>
      <c r="L35" s="32"/>
      <c r="M35" s="32"/>
      <c r="N35" s="32"/>
    </row>
    <row r="36" spans="1:14" x14ac:dyDescent="0.25">
      <c r="B36" s="18" t="s">
        <v>28</v>
      </c>
      <c r="C36" s="30">
        <v>20</v>
      </c>
      <c r="D36" s="30">
        <v>20</v>
      </c>
      <c r="E36" s="30">
        <v>20</v>
      </c>
      <c r="F36" s="30">
        <v>20</v>
      </c>
      <c r="G36" s="30">
        <v>20</v>
      </c>
      <c r="H36" s="30">
        <v>20</v>
      </c>
      <c r="I36" s="30">
        <v>20</v>
      </c>
      <c r="J36" s="30">
        <v>15</v>
      </c>
      <c r="K36" s="30"/>
      <c r="L36" s="30"/>
      <c r="M36" s="30"/>
      <c r="N36" s="30"/>
    </row>
    <row r="37" spans="1:14" s="4" customFormat="1" x14ac:dyDescent="0.25">
      <c r="A37" s="18"/>
      <c r="B37" s="18" t="s">
        <v>29</v>
      </c>
      <c r="C37" s="30">
        <v>60</v>
      </c>
      <c r="D37" s="30">
        <v>60</v>
      </c>
      <c r="E37" s="30">
        <v>60</v>
      </c>
      <c r="F37" s="30">
        <v>60</v>
      </c>
      <c r="G37" s="30">
        <v>60</v>
      </c>
      <c r="H37" s="30">
        <v>60</v>
      </c>
      <c r="I37" s="30">
        <v>60</v>
      </c>
      <c r="J37" s="30">
        <v>50</v>
      </c>
      <c r="K37" s="30"/>
      <c r="L37" s="30"/>
      <c r="M37" s="30"/>
      <c r="N37" s="30"/>
    </row>
    <row r="38" spans="1:14" s="4" customFormat="1" x14ac:dyDescent="0.25">
      <c r="A38" s="18"/>
      <c r="B38" s="18" t="s">
        <v>30</v>
      </c>
      <c r="C38" s="30"/>
      <c r="D38" s="30">
        <v>80</v>
      </c>
      <c r="E38" s="30">
        <v>90</v>
      </c>
      <c r="F38" s="30">
        <v>95</v>
      </c>
      <c r="G38" s="30">
        <v>80</v>
      </c>
      <c r="H38" s="30">
        <v>90</v>
      </c>
      <c r="I38" s="30">
        <v>40</v>
      </c>
      <c r="J38" s="30">
        <v>40</v>
      </c>
      <c r="K38" s="30"/>
      <c r="L38" s="30"/>
      <c r="M38" s="30"/>
      <c r="N38" s="30"/>
    </row>
    <row r="39" spans="1:14" s="4" customFormat="1" ht="15.75" thickBot="1" x14ac:dyDescent="0.3">
      <c r="A39" s="18"/>
      <c r="B39" s="18" t="s">
        <v>60</v>
      </c>
      <c r="C39" s="30"/>
      <c r="D39" s="30">
        <v>200</v>
      </c>
      <c r="E39" s="30">
        <v>350</v>
      </c>
      <c r="F39" s="30">
        <v>160</v>
      </c>
      <c r="G39" s="30">
        <v>150</v>
      </c>
      <c r="H39" s="30">
        <v>50</v>
      </c>
      <c r="I39" s="30">
        <v>50</v>
      </c>
      <c r="J39" s="30">
        <v>50</v>
      </c>
      <c r="K39" s="30"/>
      <c r="L39" s="30"/>
      <c r="M39" s="30"/>
      <c r="N39" s="30"/>
    </row>
    <row r="40" spans="1:14" s="4" customFormat="1" ht="16.5" thickTop="1" thickBot="1" x14ac:dyDescent="0.3">
      <c r="A40" s="20" t="s">
        <v>16</v>
      </c>
      <c r="B40" s="20"/>
      <c r="C40" s="33">
        <f>SUM(C19:C39)</f>
        <v>4778</v>
      </c>
      <c r="D40" s="33">
        <f t="shared" ref="D40:N40" si="4">SUM(D19:D39)</f>
        <v>4611.6000000000004</v>
      </c>
      <c r="E40" s="33">
        <f t="shared" si="4"/>
        <v>3554</v>
      </c>
      <c r="F40" s="33">
        <f t="shared" si="4"/>
        <v>2805.3199999999997</v>
      </c>
      <c r="G40" s="33">
        <f t="shared" si="4"/>
        <v>2296.8000000000002</v>
      </c>
      <c r="H40" s="33">
        <f t="shared" si="4"/>
        <v>2139.1999999999998</v>
      </c>
      <c r="I40" s="33">
        <f t="shared" si="4"/>
        <v>2966.4</v>
      </c>
      <c r="J40" s="33">
        <f t="shared" si="4"/>
        <v>2626.6</v>
      </c>
      <c r="K40" s="33">
        <f t="shared" si="4"/>
        <v>0</v>
      </c>
      <c r="L40" s="33">
        <f t="shared" si="4"/>
        <v>0</v>
      </c>
      <c r="M40" s="33">
        <f t="shared" si="4"/>
        <v>0</v>
      </c>
      <c r="N40" s="33">
        <f t="shared" si="4"/>
        <v>0</v>
      </c>
    </row>
    <row r="41" spans="1:14" ht="16.5" thickTop="1" thickBot="1" x14ac:dyDescent="0.3">
      <c r="A41" s="21"/>
      <c r="B41" s="21"/>
      <c r="C41" s="34"/>
      <c r="D41" s="35"/>
      <c r="E41" s="35"/>
      <c r="F41" s="36"/>
      <c r="G41" s="35"/>
      <c r="H41" s="35"/>
      <c r="I41" s="35"/>
      <c r="J41" s="35"/>
      <c r="K41" s="36"/>
      <c r="L41" s="36"/>
      <c r="M41" s="35"/>
      <c r="N41" s="35"/>
    </row>
    <row r="42" spans="1:14" ht="16.5" thickTop="1" thickBot="1" x14ac:dyDescent="0.3">
      <c r="A42" s="20" t="s">
        <v>17</v>
      </c>
      <c r="B42" s="20" t="s">
        <v>18</v>
      </c>
      <c r="C42" s="33">
        <f t="shared" ref="C42:N42" si="5">C18-C40</f>
        <v>1972</v>
      </c>
      <c r="D42" s="33">
        <f t="shared" si="5"/>
        <v>3366.3999999999996</v>
      </c>
      <c r="E42" s="33">
        <f t="shared" si="5"/>
        <v>3462.3999999999996</v>
      </c>
      <c r="F42" s="33">
        <f t="shared" si="5"/>
        <v>1757.08</v>
      </c>
      <c r="G42" s="33">
        <f t="shared" si="5"/>
        <v>560.27999999999975</v>
      </c>
      <c r="H42" s="33">
        <f t="shared" si="5"/>
        <v>271.07999999999993</v>
      </c>
      <c r="I42" s="33">
        <f t="shared" si="5"/>
        <v>1054.6799999999998</v>
      </c>
      <c r="J42" s="33">
        <f t="shared" si="5"/>
        <v>1128.08</v>
      </c>
      <c r="K42" s="33">
        <f t="shared" si="5"/>
        <v>1128.08</v>
      </c>
      <c r="L42" s="33">
        <f t="shared" si="5"/>
        <v>0</v>
      </c>
      <c r="M42" s="33">
        <f t="shared" si="5"/>
        <v>0</v>
      </c>
      <c r="N42" s="33">
        <f t="shared" si="5"/>
        <v>0</v>
      </c>
    </row>
    <row r="43" spans="1:14" ht="15.75" thickTop="1" x14ac:dyDescent="0.25"/>
    <row r="44" spans="1:14" x14ac:dyDescent="0.25">
      <c r="A44" s="3"/>
      <c r="B44" s="3"/>
      <c r="C44" s="3"/>
    </row>
    <row r="45" spans="1:14" x14ac:dyDescent="0.25">
      <c r="A45" s="3"/>
      <c r="B45" s="3"/>
      <c r="C45" s="3"/>
    </row>
  </sheetData>
  <mergeCells count="2">
    <mergeCell ref="A9:N9"/>
    <mergeCell ref="A11:N11"/>
  </mergeCells>
  <printOptions horizontalCentered="1"/>
  <pageMargins left="0" right="0" top="0.98425196850393704" bottom="0" header="0" footer="0"/>
  <pageSetup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1. INSTRUCCIONES</vt:lpstr>
      <vt:lpstr>2. FLUJO C. - DIC2023</vt:lpstr>
      <vt:lpstr>3. FLUJO CAJA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LILIANA CHACON</dc:creator>
  <cp:lastModifiedBy>USUARIO</cp:lastModifiedBy>
  <cp:lastPrinted>2024-09-11T14:55:36Z</cp:lastPrinted>
  <dcterms:created xsi:type="dcterms:W3CDTF">2024-07-25T13:38:34Z</dcterms:created>
  <dcterms:modified xsi:type="dcterms:W3CDTF">2024-09-12T12:30:54Z</dcterms:modified>
</cp:coreProperties>
</file>